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1\4.21\dochapril\"/>
    </mc:Choice>
  </mc:AlternateContent>
  <xr:revisionPtr revIDLastSave="0" documentId="13_ncr:1_{408C73D2-3D5D-4420-A813-9ECF5FFEDC02}" xr6:coauthVersionLast="46" xr6:coauthVersionMax="46" xr10:uidLastSave="{00000000-0000-0000-0000-000000000000}"/>
  <workbookProtection workbookPassword="81FA" lockStructure="1"/>
  <bookViews>
    <workbookView xWindow="12" yWindow="0" windowWidth="23028" windowHeight="1236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workbook>
</file>

<file path=xl/calcChain.xml><?xml version="1.0" encoding="utf-8"?>
<calcChain xmlns="http://schemas.openxmlformats.org/spreadsheetml/2006/main">
  <c r="C16" i="9" l="1"/>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K41" i="8"/>
  <c r="K34" i="8"/>
  <c r="K27" i="8"/>
  <c r="K21" i="8"/>
  <c r="I41" i="8"/>
  <c r="I34" i="8"/>
  <c r="I27" i="8"/>
  <c r="I21" i="8"/>
  <c r="I16"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I38" i="30"/>
  <c r="I31" i="30"/>
  <c r="I24" i="30"/>
  <c r="I17" i="30"/>
  <c r="C16" i="30"/>
  <c r="C17" i="30"/>
  <c r="C18" i="30"/>
  <c r="C19" i="30"/>
  <c r="C20" i="30"/>
  <c r="C21" i="30"/>
  <c r="C24" i="30"/>
  <c r="C25" i="30"/>
  <c r="C26" i="30"/>
  <c r="C27" i="30"/>
  <c r="C28" i="30"/>
  <c r="C29" i="30"/>
  <c r="C30" i="30"/>
  <c r="C31" i="30"/>
  <c r="C32" i="30"/>
  <c r="C33" i="30"/>
  <c r="C34" i="30"/>
  <c r="C35" i="30"/>
  <c r="C36" i="30"/>
  <c r="C37" i="30"/>
  <c r="C38" i="30"/>
  <c r="C39" i="30"/>
  <c r="C40" i="30"/>
  <c r="C41" i="30"/>
  <c r="C42" i="30"/>
  <c r="C43" i="30"/>
  <c r="C15" i="30"/>
  <c r="C14" i="30"/>
  <c r="C23" i="30"/>
  <c r="C22" i="30" l="1"/>
  <c r="BO17" i="31"/>
  <c r="BO19" i="31"/>
  <c r="BO21" i="31"/>
  <c r="BO24" i="31"/>
  <c r="BO26" i="31"/>
  <c r="BO27" i="31"/>
  <c r="BO31" i="31"/>
  <c r="BO33" i="31"/>
  <c r="BO34" i="31"/>
  <c r="BO35" i="31"/>
  <c r="BO38" i="31"/>
  <c r="BO40" i="31"/>
  <c r="BO41" i="31"/>
  <c r="BO42" i="31"/>
  <c r="BO14" i="31"/>
  <c r="AC40" i="31"/>
  <c r="AC34" i="31"/>
  <c r="AC27" i="31"/>
  <c r="AC22" i="31"/>
  <c r="Y40" i="31"/>
  <c r="Y33" i="31"/>
  <c r="Y26" i="31"/>
  <c r="Y19" i="31"/>
  <c r="W41" i="31"/>
  <c r="W33" i="31"/>
  <c r="W26" i="31"/>
  <c r="W21" i="31"/>
  <c r="U17" i="31"/>
  <c r="U18" i="31"/>
  <c r="U21" i="31"/>
  <c r="U24" i="31"/>
  <c r="U25" i="31"/>
  <c r="U26" i="31"/>
  <c r="U27" i="31"/>
  <c r="U31" i="31"/>
  <c r="U32" i="31"/>
  <c r="U33" i="31"/>
  <c r="U34" i="31"/>
  <c r="U35" i="31"/>
  <c r="U14" i="31"/>
  <c r="C28" i="1" l="1"/>
  <c r="M17" i="1"/>
  <c r="M18" i="1"/>
  <c r="M19" i="1"/>
  <c r="M20" i="1"/>
  <c r="M21" i="1"/>
  <c r="M24" i="1"/>
  <c r="M25" i="1"/>
  <c r="M26" i="1"/>
  <c r="M27" i="1"/>
  <c r="M31" i="1"/>
  <c r="M32" i="1"/>
  <c r="M33" i="1"/>
  <c r="M34" i="1"/>
  <c r="M35" i="1"/>
  <c r="M38" i="1"/>
  <c r="M39" i="1"/>
  <c r="M40" i="1"/>
  <c r="M41" i="1"/>
  <c r="M42" i="1"/>
  <c r="M14" i="1"/>
  <c r="C16" i="1"/>
  <c r="C17" i="1"/>
  <c r="C18" i="1"/>
  <c r="C19" i="1"/>
  <c r="C20" i="1"/>
  <c r="C21" i="1"/>
  <c r="C22" i="1"/>
  <c r="C23" i="1"/>
  <c r="C24" i="1"/>
  <c r="C25" i="1"/>
  <c r="C26" i="1"/>
  <c r="C27" i="1"/>
  <c r="C30" i="1"/>
  <c r="C31" i="1"/>
  <c r="C32" i="1"/>
  <c r="C33" i="1"/>
  <c r="C34" i="1"/>
  <c r="C35" i="1"/>
  <c r="C36" i="1"/>
  <c r="C37" i="1"/>
  <c r="C38" i="1"/>
  <c r="C39" i="1"/>
  <c r="C41" i="1"/>
  <c r="C42" i="1"/>
  <c r="C42" i="31" s="1"/>
  <c r="C43" i="1"/>
  <c r="C43" i="31" s="1"/>
  <c r="C15" i="1"/>
  <c r="C14" i="1"/>
  <c r="C40" i="1" l="1"/>
  <c r="C29" i="1"/>
  <c r="G44" i="9" l="1"/>
  <c r="I44" i="9" s="1"/>
  <c r="G37" i="9"/>
  <c r="I37" i="9" s="1"/>
  <c r="G30" i="9"/>
  <c r="G23" i="9"/>
  <c r="G16" i="9"/>
  <c r="E44" i="9"/>
  <c r="E37" i="9"/>
  <c r="E30" i="9"/>
  <c r="E23" i="9"/>
  <c r="E16" i="9"/>
  <c r="Y23" i="31" l="1"/>
  <c r="M16" i="31"/>
  <c r="M17" i="31"/>
  <c r="M20" i="31"/>
  <c r="M21" i="31"/>
  <c r="M22" i="31"/>
  <c r="M23" i="31"/>
  <c r="M24" i="31"/>
  <c r="M27" i="31"/>
  <c r="M28" i="31"/>
  <c r="M29" i="31"/>
  <c r="M30" i="31"/>
  <c r="M31" i="31"/>
  <c r="M34" i="31"/>
  <c r="M35" i="31"/>
  <c r="M37" i="31"/>
  <c r="M38" i="31"/>
  <c r="M42" i="31"/>
  <c r="M43" i="31"/>
  <c r="M44" i="31"/>
  <c r="M15" i="31"/>
  <c r="M14" i="31"/>
  <c r="I30" i="9" l="1"/>
  <c r="I23" i="9"/>
  <c r="I16" i="9"/>
  <c r="K16" i="8"/>
  <c r="E14" i="1" l="1"/>
  <c r="E16" i="1" l="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alcChain>
</file>

<file path=xl/sharedStrings.xml><?xml version="1.0" encoding="utf-8"?>
<sst xmlns="http://schemas.openxmlformats.org/spreadsheetml/2006/main" count="3197" uniqueCount="304">
  <si>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</si>
  <si>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</si>
  <si>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</si>
  <si>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</si>
  <si>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</si>
  <si>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</si>
  <si>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</si>
  <si>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</si>
  <si>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</si>
  <si>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</si>
  <si>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</si>
  <si>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</si>
  <si>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</si>
  <si>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</si>
  <si>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</si>
  <si>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</si>
  <si>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</si>
  <si>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</si>
  <si>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</si>
  <si>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</si>
  <si>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</si>
  <si>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</si>
  <si>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</si>
  <si>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</si>
  <si>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</si>
  <si>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</si>
  <si>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</si>
  <si>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</si>
  <si>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</si>
  <si>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</si>
  <si>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</si>
  <si>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</si>
  <si>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</si>
  <si>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</si>
  <si>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</si>
  <si>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</si>
  <si>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</si>
  <si>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</si>
  <si>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</si>
  <si>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</si>
  <si>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</si>
  <si>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</si>
  <si>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</si>
  <si>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</si>
  <si>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</si>
  <si>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</si>
  <si>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</si>
  <si>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</si>
  <si>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</si>
  <si>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</si>
  <si>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</si>
  <si>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</si>
  <si>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</si>
  <si>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</si>
  <si>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</si>
  <si>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</si>
  <si>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</si>
  <si>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</si>
  <si>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</si>
  <si>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</si>
  <si>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</si>
  <si>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</si>
  <si>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</si>
  <si>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</si>
  <si>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</si>
  <si>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</si>
  <si>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</si>
  <si>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</si>
  <si>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</si>
  <si>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</si>
  <si>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</si>
  <si>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</si>
  <si>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</si>
  <si>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</si>
  <si>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</si>
  <si>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</si>
  <si>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</si>
  <si>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</si>
  <si>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</si>
  <si>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</si>
  <si>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</si>
  <si>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</si>
  <si>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</si>
  <si>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</si>
  <si>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</si>
  <si>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</si>
  <si>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</si>
  <si>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</si>
  <si>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</si>
  <si>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</si>
  <si>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</si>
  <si>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</si>
  <si>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</si>
  <si>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</si>
  <si>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</si>
  <si>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</si>
  <si>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</si>
  <si>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</si>
  <si>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</si>
  <si>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</si>
  <si>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</si>
  <si>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</si>
  <si>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</si>
  <si>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</si>
  <si>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</si>
  <si>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</si>
  <si>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</si>
  <si>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</si>
  <si>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</si>
  <si>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</si>
  <si>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</si>
  <si>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</si>
  <si>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</si>
  <si>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</si>
  <si>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</si>
  <si>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</si>
  <si>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</si>
  <si>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</si>
  <si>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</si>
  <si>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</si>
  <si>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</si>
  <si>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</si>
  <si>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</si>
  <si>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</si>
  <si>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</si>
  <si>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</si>
  <si>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</si>
  <si>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</si>
  <si>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</si>
  <si>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</si>
  <si>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</si>
  <si>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</si>
  <si>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</si>
  <si>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</si>
  <si>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</si>
  <si>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</si>
  <si>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</si>
  <si>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</si>
  <si>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</si>
  <si>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</si>
  <si>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</si>
  <si>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</si>
  <si>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</si>
  <si>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</si>
  <si>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</si>
  <si>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</si>
  <si>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</si>
  <si>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</si>
  <si>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</si>
  <si>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</si>
  <si>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</si>
  <si>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</si>
  <si>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</si>
  <si>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</si>
  <si>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</si>
  <si>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</si>
  <si>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</si>
  <si>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</si>
  <si>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</si>
  <si>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</si>
  <si>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</si>
  <si>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</si>
  <si>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</si>
  <si>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</si>
  <si>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</si>
  <si>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</si>
  <si>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</si>
  <si>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</si>
  <si>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</si>
  <si>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</si>
  <si>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</si>
  <si>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</si>
  <si>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</si>
  <si>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</si>
  <si>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</si>
  <si>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</si>
  <si>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</si>
  <si>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</si>
  <si>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</si>
  <si>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</si>
  <si>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</si>
  <si>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</si>
  <si>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</si>
  <si>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</si>
  <si>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</si>
  <si>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</si>
  <si>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</si>
  <si>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</si>
  <si>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</si>
  <si>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</si>
  <si>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</si>
  <si>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</si>
  <si>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</si>
  <si>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</si>
  <si>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</si>
  <si>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</si>
  <si>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</si>
  <si>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</si>
  <si>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</si>
  <si>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</si>
  <si>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</si>
  <si>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</si>
  <si>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</si>
  <si>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</si>
  <si>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</si>
  <si>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</si>
  <si>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</si>
  <si>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</si>
  <si>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</si>
  <si>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</si>
  <si>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</si>
  <si>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</si>
  <si>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</si>
  <si>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</si>
  <si>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</si>
  <si>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</si>
  <si>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</si>
  <si>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</si>
  <si>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</si>
  <si>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</si>
  <si>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</si>
  <si>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</si>
  <si>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</si>
  <si>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</si>
  <si>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</si>
  <si>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</si>
  <si>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</si>
  <si>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</si>
  <si>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</si>
  <si>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</si>
  <si>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</si>
  <si>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</si>
  <si>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</si>
  <si>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</si>
  <si>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</si>
  <si>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</si>
  <si>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</si>
  <si>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</si>
  <si>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</si>
  <si>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</si>
  <si>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</si>
  <si>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</si>
  <si>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</si>
  <si>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</si>
  <si>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</si>
  <si>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</si>
  <si>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</si>
  <si>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</si>
  <si>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</si>
  <si>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</si>
  <si>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</si>
  <si>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</si>
  <si>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</si>
  <si>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</si>
  <si>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</si>
  <si>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</si>
  <si>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</si>
  <si>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</si>
  <si>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</si>
  <si>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</si>
  <si>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</si>
  <si>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</si>
  <si>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</si>
  <si>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</si>
  <si>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</si>
  <si>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</si>
  <si>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</si>
  <si>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</si>
  <si>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</si>
  <si>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</si>
  <si>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</si>
  <si>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</si>
  <si>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</si>
  <si>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</si>
  <si>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</si>
  <si>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</si>
  <si>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</si>
  <si>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</si>
  <si>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</si>
  <si>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</si>
  <si>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</si>
  <si>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</si>
  <si>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</si>
  <si>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</si>
  <si>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</si>
  <si>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</si>
  <si>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</si>
  <si>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</si>
  <si>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0.3&gt;</t>
  </si>
  <si>
    <t>&lt;0.500</t>
  </si>
  <si>
    <t>&lt;0.100</t>
  </si>
  <si>
    <t>&lt;0.125</t>
  </si>
  <si>
    <t>20&gt;</t>
  </si>
  <si>
    <t>0.02&gt;</t>
  </si>
  <si>
    <t>0.300&gt;</t>
  </si>
  <si>
    <t>0.050&gt;</t>
  </si>
  <si>
    <t>0.010&gt;</t>
  </si>
  <si>
    <t>0.030&gt;</t>
  </si>
  <si>
    <t>0.2&gt;</t>
  </si>
  <si>
    <t>0.05&gt;</t>
  </si>
  <si>
    <t>0.01&gt;</t>
  </si>
  <si>
    <t>0.020&gt;</t>
  </si>
  <si>
    <t>0.001&gt;</t>
  </si>
  <si>
    <t>&lt;2.48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</si>
</sst>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166" fontId="0" fillId="0" borderId="19" xfId="0" applyNumberFormat="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4">
    <cellStyle name="Comma" xfId="2" builtinId="3"/>
    <cellStyle name="Hyperlink" xfId="1" builtinId="8"/>
    <cellStyle name="Normal" xfId="0" builtinId="0"/>
    <cellStyle name="Percent" xfId="3" builtinId="5"/>
  </cellStyles>
  <dxfs count="209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1\&#1491;&#1493;&#1495;&#1493;&#1514;2021\&#1488;&#1508;&#1512;&#1497;&#150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488;&#1497;&#1500;&#1493;&#1503;\2021\&#1491;&#1493;&#1495;&#1493;&#1514;2021\&#1502;&#1512;&#1509;%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62790</v>
          </cell>
          <cell r="P3">
            <v>7.71</v>
          </cell>
        </row>
        <row r="4">
          <cell r="B4">
            <v>76336</v>
          </cell>
        </row>
        <row r="5">
          <cell r="B5">
            <v>58691</v>
          </cell>
        </row>
        <row r="6">
          <cell r="B6">
            <v>72841</v>
          </cell>
          <cell r="P6">
            <v>7.75</v>
          </cell>
        </row>
        <row r="7">
          <cell r="B7">
            <v>65577</v>
          </cell>
          <cell r="P7">
            <v>7.75</v>
          </cell>
        </row>
        <row r="8">
          <cell r="B8">
            <v>66706</v>
          </cell>
          <cell r="P8">
            <v>7.55</v>
          </cell>
        </row>
        <row r="9">
          <cell r="B9">
            <v>67840</v>
          </cell>
          <cell r="P9">
            <v>7.56</v>
          </cell>
        </row>
        <row r="10">
          <cell r="B10">
            <v>67569</v>
          </cell>
          <cell r="P10">
            <v>7.44</v>
          </cell>
        </row>
        <row r="11">
          <cell r="B11">
            <v>76771</v>
          </cell>
        </row>
        <row r="12">
          <cell r="B12">
            <v>61094</v>
          </cell>
        </row>
        <row r="13">
          <cell r="B13">
            <v>67869</v>
          </cell>
          <cell r="P13">
            <v>7.33</v>
          </cell>
        </row>
        <row r="14">
          <cell r="B14">
            <v>66196</v>
          </cell>
          <cell r="P14">
            <v>7.31</v>
          </cell>
        </row>
        <row r="15">
          <cell r="B15">
            <v>67119</v>
          </cell>
          <cell r="P15">
            <v>7.5</v>
          </cell>
        </row>
        <row r="16">
          <cell r="B16">
            <v>69483</v>
          </cell>
          <cell r="P16">
            <v>7.39</v>
          </cell>
        </row>
        <row r="17">
          <cell r="B17">
            <v>68671</v>
          </cell>
        </row>
        <row r="18">
          <cell r="B18">
            <v>75003</v>
          </cell>
        </row>
        <row r="19">
          <cell r="B19">
            <v>60129</v>
          </cell>
        </row>
        <row r="20">
          <cell r="B20">
            <v>69711</v>
          </cell>
          <cell r="P20">
            <v>7.49</v>
          </cell>
        </row>
        <row r="21">
          <cell r="B21">
            <v>67200</v>
          </cell>
          <cell r="P21">
            <v>7.33</v>
          </cell>
        </row>
        <row r="22">
          <cell r="B22">
            <v>65377</v>
          </cell>
          <cell r="P22">
            <v>7.44</v>
          </cell>
        </row>
        <row r="23">
          <cell r="B23">
            <v>65275</v>
          </cell>
          <cell r="P23">
            <v>7.54</v>
          </cell>
        </row>
        <row r="24">
          <cell r="B24">
            <v>66977</v>
          </cell>
          <cell r="P24">
            <v>7.7</v>
          </cell>
        </row>
        <row r="25">
          <cell r="B25">
            <v>75890</v>
          </cell>
        </row>
        <row r="26">
          <cell r="B26">
            <v>59562</v>
          </cell>
        </row>
        <row r="27">
          <cell r="B27">
            <v>67768</v>
          </cell>
          <cell r="P27">
            <v>7.62</v>
          </cell>
        </row>
        <row r="28">
          <cell r="B28">
            <v>65654</v>
          </cell>
          <cell r="P28">
            <v>7.61</v>
          </cell>
        </row>
        <row r="29">
          <cell r="B29">
            <v>66445</v>
          </cell>
          <cell r="P29">
            <v>7.71</v>
          </cell>
        </row>
        <row r="30">
          <cell r="B30">
            <v>65852</v>
          </cell>
          <cell r="P30">
            <v>7.64</v>
          </cell>
        </row>
        <row r="31">
          <cell r="B31">
            <v>65852</v>
          </cell>
          <cell r="P31">
            <v>7.51</v>
          </cell>
        </row>
        <row r="32">
          <cell r="B32">
            <v>76226</v>
          </cell>
        </row>
      </sheetData>
      <sheetData sheetId="4"/>
      <sheetData sheetId="5">
        <row r="2">
          <cell r="L2">
            <v>1.446</v>
          </cell>
          <cell r="M2">
            <v>2.57</v>
          </cell>
        </row>
        <row r="5">
          <cell r="L5">
            <v>1.2889999999999999</v>
          </cell>
          <cell r="M5">
            <v>3.08</v>
          </cell>
        </row>
        <row r="6">
          <cell r="M6">
            <v>3.08</v>
          </cell>
        </row>
        <row r="7">
          <cell r="B7">
            <v>6</v>
          </cell>
          <cell r="L7">
            <v>1.381</v>
          </cell>
        </row>
        <row r="9">
          <cell r="E9">
            <v>1</v>
          </cell>
          <cell r="L9">
            <v>1.3919999999999999</v>
          </cell>
          <cell r="M9">
            <v>2.0699999999999998</v>
          </cell>
        </row>
        <row r="10">
          <cell r="C10">
            <v>22</v>
          </cell>
        </row>
        <row r="12">
          <cell r="L12">
            <v>1.361</v>
          </cell>
          <cell r="M12">
            <v>2.41</v>
          </cell>
        </row>
        <row r="13">
          <cell r="M13">
            <v>1.59</v>
          </cell>
        </row>
        <row r="14">
          <cell r="B14">
            <v>5</v>
          </cell>
          <cell r="E14">
            <v>3</v>
          </cell>
          <cell r="L14">
            <v>1.4390000000000001</v>
          </cell>
          <cell r="M14">
            <v>3.41</v>
          </cell>
        </row>
        <row r="15">
          <cell r="C15">
            <v>42</v>
          </cell>
          <cell r="L15">
            <v>1.4910000000000001</v>
          </cell>
          <cell r="M15">
            <v>5.37</v>
          </cell>
        </row>
        <row r="19">
          <cell r="L19">
            <v>1.329</v>
          </cell>
          <cell r="M19">
            <v>3.18</v>
          </cell>
        </row>
        <row r="20">
          <cell r="M20">
            <v>3.01</v>
          </cell>
        </row>
        <row r="21">
          <cell r="B21">
            <v>5</v>
          </cell>
          <cell r="E21">
            <v>3</v>
          </cell>
          <cell r="L21">
            <v>1.444</v>
          </cell>
          <cell r="M21">
            <v>2.5299999999999998</v>
          </cell>
        </row>
        <row r="22">
          <cell r="C22">
            <v>34</v>
          </cell>
          <cell r="L22">
            <v>1.5009999999999999</v>
          </cell>
          <cell r="M22">
            <v>2.36</v>
          </cell>
        </row>
        <row r="23">
          <cell r="L23">
            <v>1.5029999999999999</v>
          </cell>
          <cell r="M23">
            <v>2.68</v>
          </cell>
        </row>
        <row r="26">
          <cell r="L26">
            <v>1.385</v>
          </cell>
        </row>
        <row r="28">
          <cell r="B28">
            <v>5</v>
          </cell>
          <cell r="C28">
            <v>13</v>
          </cell>
          <cell r="L28">
            <v>1.4870000000000001</v>
          </cell>
        </row>
        <row r="29">
          <cell r="E29">
            <v>4</v>
          </cell>
          <cell r="L29">
            <v>1.5249999999999999</v>
          </cell>
        </row>
        <row r="30">
          <cell r="L30">
            <v>1.552</v>
          </cell>
        </row>
      </sheetData>
      <sheetData sheetId="6">
        <row r="2">
          <cell r="S2">
            <v>686</v>
          </cell>
        </row>
        <row r="3">
          <cell r="S3">
            <v>234</v>
          </cell>
        </row>
        <row r="4">
          <cell r="S4">
            <v>420</v>
          </cell>
        </row>
        <row r="5">
          <cell r="S5">
            <v>268</v>
          </cell>
        </row>
        <row r="6">
          <cell r="S6">
            <v>845</v>
          </cell>
        </row>
        <row r="7">
          <cell r="S7">
            <v>673</v>
          </cell>
        </row>
        <row r="8">
          <cell r="S8">
            <v>421</v>
          </cell>
        </row>
        <row r="9">
          <cell r="S9">
            <v>522</v>
          </cell>
        </row>
        <row r="10">
          <cell r="S10">
            <v>279</v>
          </cell>
        </row>
        <row r="11">
          <cell r="S11">
            <v>236</v>
          </cell>
        </row>
        <row r="12">
          <cell r="S12">
            <v>712</v>
          </cell>
        </row>
        <row r="13">
          <cell r="S13">
            <v>498</v>
          </cell>
        </row>
        <row r="14">
          <cell r="S14">
            <v>533</v>
          </cell>
        </row>
        <row r="15">
          <cell r="S15">
            <v>408</v>
          </cell>
        </row>
        <row r="16">
          <cell r="S16">
            <v>403</v>
          </cell>
        </row>
        <row r="17">
          <cell r="S17">
            <v>454</v>
          </cell>
        </row>
        <row r="18">
          <cell r="S18">
            <v>225</v>
          </cell>
        </row>
        <row r="19">
          <cell r="S19">
            <v>412</v>
          </cell>
        </row>
        <row r="20">
          <cell r="S20">
            <v>396</v>
          </cell>
        </row>
        <row r="21">
          <cell r="S21">
            <v>343</v>
          </cell>
        </row>
        <row r="22">
          <cell r="S22">
            <v>489</v>
          </cell>
        </row>
        <row r="23">
          <cell r="S23">
            <v>293</v>
          </cell>
        </row>
        <row r="24">
          <cell r="S24">
            <v>340</v>
          </cell>
        </row>
        <row r="25">
          <cell r="S25">
            <v>402</v>
          </cell>
        </row>
        <row r="26">
          <cell r="S26">
            <v>544</v>
          </cell>
        </row>
        <row r="27">
          <cell r="S27">
            <v>717</v>
          </cell>
        </row>
        <row r="28">
          <cell r="S28">
            <v>625</v>
          </cell>
        </row>
        <row r="29">
          <cell r="S29">
            <v>490</v>
          </cell>
        </row>
        <row r="30">
          <cell r="S30">
            <v>557</v>
          </cell>
        </row>
        <row r="31">
          <cell r="S31">
            <v>317</v>
          </cell>
        </row>
      </sheetData>
      <sheetData sheetId="7"/>
      <sheetData sheetId="8">
        <row r="2">
          <cell r="B2">
            <v>667</v>
          </cell>
          <cell r="I2">
            <v>85.489165514061767</v>
          </cell>
        </row>
        <row r="3">
          <cell r="B3">
            <v>231</v>
          </cell>
          <cell r="I3">
            <v>29.607192254495157</v>
          </cell>
        </row>
        <row r="4">
          <cell r="B4">
            <v>121</v>
          </cell>
          <cell r="I4">
            <v>15.508529276164129</v>
          </cell>
        </row>
        <row r="5">
          <cell r="B5">
            <v>576</v>
          </cell>
          <cell r="I5">
            <v>73.825726141078832</v>
          </cell>
        </row>
        <row r="6">
          <cell r="B6">
            <v>650</v>
          </cell>
          <cell r="I6">
            <v>83.310281235592441</v>
          </cell>
        </row>
        <row r="7">
          <cell r="B7">
            <v>833</v>
          </cell>
          <cell r="I7">
            <v>106.76532964499768</v>
          </cell>
        </row>
        <row r="8">
          <cell r="B8">
            <v>592</v>
          </cell>
          <cell r="I8">
            <v>75.876440756108806</v>
          </cell>
        </row>
        <row r="9">
          <cell r="B9">
            <v>559</v>
          </cell>
          <cell r="I9">
            <v>71.646841862609492</v>
          </cell>
        </row>
        <row r="10">
          <cell r="B10">
            <v>366</v>
          </cell>
          <cell r="I10">
            <v>46.910096818810501</v>
          </cell>
        </row>
        <row r="11">
          <cell r="B11">
            <v>0</v>
          </cell>
          <cell r="I11">
            <v>0</v>
          </cell>
        </row>
        <row r="12">
          <cell r="B12">
            <v>771</v>
          </cell>
          <cell r="I12">
            <v>98.818810511756553</v>
          </cell>
        </row>
        <row r="13">
          <cell r="B13">
            <v>739</v>
          </cell>
          <cell r="I13">
            <v>94.717381281696632</v>
          </cell>
        </row>
        <row r="14">
          <cell r="B14">
            <v>715</v>
          </cell>
          <cell r="I14">
            <v>91.641309359151677</v>
          </cell>
        </row>
        <row r="15">
          <cell r="B15">
            <v>649</v>
          </cell>
          <cell r="I15">
            <v>83.182111572153048</v>
          </cell>
        </row>
        <row r="16">
          <cell r="B16">
            <v>397</v>
          </cell>
          <cell r="I16">
            <v>50.883356385431071</v>
          </cell>
        </row>
        <row r="17">
          <cell r="B17">
            <v>397</v>
          </cell>
          <cell r="I17">
            <v>50.883356385431071</v>
          </cell>
        </row>
        <row r="18">
          <cell r="B18">
            <v>127</v>
          </cell>
          <cell r="I18">
            <v>16.277547256800368</v>
          </cell>
        </row>
        <row r="19">
          <cell r="B19">
            <v>756</v>
          </cell>
          <cell r="I19">
            <v>96.896265560165958</v>
          </cell>
        </row>
        <row r="20">
          <cell r="B20">
            <v>570</v>
          </cell>
          <cell r="I20">
            <v>73.056708160442597</v>
          </cell>
        </row>
        <row r="21">
          <cell r="B21">
            <v>416</v>
          </cell>
          <cell r="I21">
            <v>53.318579990779156</v>
          </cell>
        </row>
        <row r="22">
          <cell r="B22">
            <v>277</v>
          </cell>
          <cell r="I22">
            <v>35.502996772706311</v>
          </cell>
        </row>
        <row r="23">
          <cell r="B23">
            <v>417</v>
          </cell>
          <cell r="I23">
            <v>53.446749654218529</v>
          </cell>
        </row>
        <row r="24">
          <cell r="B24">
            <v>271</v>
          </cell>
          <cell r="I24">
            <v>34.733978792070076</v>
          </cell>
        </row>
        <row r="25">
          <cell r="B25">
            <v>144</v>
          </cell>
          <cell r="I25">
            <v>18.456431535269708</v>
          </cell>
        </row>
        <row r="26">
          <cell r="B26">
            <v>666</v>
          </cell>
          <cell r="I26">
            <v>85.360995850622402</v>
          </cell>
        </row>
        <row r="27">
          <cell r="B27">
            <v>823</v>
          </cell>
          <cell r="I27">
            <v>105.48363301060395</v>
          </cell>
        </row>
        <row r="28">
          <cell r="B28">
            <v>693</v>
          </cell>
          <cell r="I28">
            <v>88.821576763485481</v>
          </cell>
        </row>
        <row r="29">
          <cell r="B29">
            <v>540</v>
          </cell>
          <cell r="I29">
            <v>69.211618257261406</v>
          </cell>
        </row>
        <row r="30">
          <cell r="B30">
            <v>569</v>
          </cell>
          <cell r="I30">
            <v>72.928538497003217</v>
          </cell>
        </row>
        <row r="31">
          <cell r="B31">
            <v>236</v>
          </cell>
          <cell r="I31">
            <v>31.227765726681124</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sheetData sheetId="1">
        <row r="14">
          <cell r="C14">
            <v>73742</v>
          </cell>
          <cell r="E14">
            <v>26.3</v>
          </cell>
        </row>
        <row r="15">
          <cell r="E15">
            <v>27.1</v>
          </cell>
        </row>
        <row r="16">
          <cell r="E16">
            <v>28.1</v>
          </cell>
        </row>
        <row r="17">
          <cell r="E17">
            <v>27.5</v>
          </cell>
        </row>
        <row r="18">
          <cell r="E18">
            <v>27.5</v>
          </cell>
        </row>
        <row r="19">
          <cell r="E19">
            <v>26.6</v>
          </cell>
        </row>
        <row r="20">
          <cell r="E20">
            <v>27.3</v>
          </cell>
        </row>
        <row r="21">
          <cell r="E21">
            <v>26.5</v>
          </cell>
        </row>
        <row r="22">
          <cell r="E22">
            <v>27.1</v>
          </cell>
        </row>
        <row r="23">
          <cell r="E23">
            <v>28</v>
          </cell>
        </row>
        <row r="24">
          <cell r="E24">
            <v>27.4</v>
          </cell>
        </row>
        <row r="25">
          <cell r="E25">
            <v>26.7</v>
          </cell>
        </row>
        <row r="26">
          <cell r="E26">
            <v>26.6</v>
          </cell>
        </row>
        <row r="27">
          <cell r="E27">
            <v>26.8</v>
          </cell>
        </row>
        <row r="28">
          <cell r="E28">
            <v>26.7</v>
          </cell>
        </row>
        <row r="29">
          <cell r="E29">
            <v>27.1</v>
          </cell>
        </row>
        <row r="30">
          <cell r="E30">
            <v>26.3</v>
          </cell>
        </row>
        <row r="31">
          <cell r="E31">
            <v>26.9</v>
          </cell>
        </row>
        <row r="32">
          <cell r="E32">
            <v>26.5</v>
          </cell>
        </row>
        <row r="33">
          <cell r="E33">
            <v>27.3</v>
          </cell>
        </row>
        <row r="34">
          <cell r="E34">
            <v>26.7</v>
          </cell>
        </row>
        <row r="35">
          <cell r="E35">
            <v>26.5</v>
          </cell>
        </row>
        <row r="36">
          <cell r="E36">
            <v>27.4</v>
          </cell>
        </row>
        <row r="37">
          <cell r="E37">
            <v>27.3</v>
          </cell>
        </row>
        <row r="38">
          <cell r="E38">
            <v>26.9</v>
          </cell>
        </row>
        <row r="39">
          <cell r="E39">
            <v>26.8</v>
          </cell>
        </row>
        <row r="40">
          <cell r="E40">
            <v>26.9</v>
          </cell>
        </row>
        <row r="41">
          <cell r="E41">
            <v>27.1</v>
          </cell>
        </row>
        <row r="42">
          <cell r="E42">
            <v>27.3</v>
          </cell>
        </row>
        <row r="43">
          <cell r="E43">
            <v>26.7</v>
          </cell>
        </row>
      </sheetData>
      <sheetData sheetId="2"/>
      <sheetData sheetId="3"/>
      <sheetData sheetId="4">
        <row r="14">
          <cell r="O14">
            <v>7.7</v>
          </cell>
        </row>
      </sheetData>
      <sheetData sheetId="5"/>
      <sheetData sheetId="6"/>
      <sheetData sheetId="7"/>
      <sheetData sheetId="8">
        <row r="14">
          <cell r="C14">
            <v>576</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I3">
            <v>978</v>
          </cell>
        </row>
      </sheetData>
      <sheetData sheetId="4"/>
      <sheetData sheetId="5">
        <row r="2">
          <cell r="C2">
            <v>21</v>
          </cell>
          <cell r="I2">
            <v>7.8</v>
          </cell>
        </row>
        <row r="3">
          <cell r="I3">
            <v>7.71</v>
          </cell>
        </row>
        <row r="4">
          <cell r="I4">
            <v>7.82</v>
          </cell>
        </row>
        <row r="5">
          <cell r="I5">
            <v>7.57</v>
          </cell>
        </row>
        <row r="8">
          <cell r="I8">
            <v>7.42</v>
          </cell>
        </row>
        <row r="9">
          <cell r="I9">
            <v>7.95</v>
          </cell>
        </row>
        <row r="10">
          <cell r="I10">
            <v>8.09</v>
          </cell>
        </row>
        <row r="11">
          <cell r="B11">
            <v>5</v>
          </cell>
          <cell r="I11">
            <v>7.25</v>
          </cell>
        </row>
        <row r="12">
          <cell r="I12">
            <v>8.06</v>
          </cell>
        </row>
        <row r="15">
          <cell r="I15">
            <v>8.11</v>
          </cell>
        </row>
        <row r="16">
          <cell r="I16">
            <v>7.79</v>
          </cell>
        </row>
        <row r="17">
          <cell r="I17">
            <v>7.65</v>
          </cell>
        </row>
        <row r="18">
          <cell r="I18">
            <v>7.75</v>
          </cell>
        </row>
        <row r="19">
          <cell r="I19">
            <v>7.78</v>
          </cell>
        </row>
        <row r="22">
          <cell r="I22">
            <v>7.78</v>
          </cell>
        </row>
        <row r="23">
          <cell r="I23">
            <v>7.44</v>
          </cell>
        </row>
        <row r="25">
          <cell r="I25">
            <v>7.9</v>
          </cell>
        </row>
        <row r="26">
          <cell r="I26">
            <v>7.63</v>
          </cell>
        </row>
        <row r="30">
          <cell r="I30">
            <v>7.88</v>
          </cell>
        </row>
        <row r="31">
          <cell r="I31">
            <v>7.51</v>
          </cell>
        </row>
        <row r="32">
          <cell r="I32">
            <v>7.84</v>
          </cell>
        </row>
      </sheetData>
      <sheetData sheetId="6">
        <row r="3">
          <cell r="AT3">
            <v>3848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zoomScale="75" zoomScaleNormal="75"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8" t="s">
        <v>231</v>
      </c>
      <c r="H9" s="139"/>
      <c r="I9" s="119"/>
      <c r="J9" s="22"/>
      <c r="K9" s="22"/>
      <c r="L9" s="22"/>
      <c r="M9" s="22"/>
      <c r="N9" s="22"/>
      <c r="O9" s="22"/>
      <c r="P9" s="22"/>
      <c r="Q9" s="22"/>
      <c r="R9" s="22"/>
      <c r="S9" s="22"/>
    </row>
    <row r="10" spans="1:19" ht="18" thickBot="1">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2021</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8" thickBot="1">
      <c r="A26" s="22"/>
      <c r="B26" s="13"/>
      <c r="C26" s="14"/>
      <c r="D26" s="14"/>
      <c r="E26" s="14"/>
      <c r="F26" s="14"/>
      <c r="G26" s="14"/>
      <c r="H26" s="14"/>
      <c r="I26" s="15"/>
      <c r="J26" s="22"/>
      <c r="K26" s="22"/>
      <c r="L26" s="22"/>
      <c r="M26" s="22">
        <v>2023</v>
      </c>
      <c r="N26" s="22"/>
      <c r="O26" s="22"/>
      <c r="P26" s="22"/>
      <c r="Q26" s="22"/>
      <c r="R26" s="22"/>
      <c r="S26" s="22"/>
    </row>
    <row r="27" spans="1:19" ht="13.8" thickBot="1">
      <c r="A27" s="22"/>
      <c r="B27" s="22"/>
      <c r="C27" s="22"/>
      <c r="D27" s="22"/>
      <c r="E27" s="22"/>
      <c r="F27" s="22"/>
      <c r="G27" s="22"/>
      <c r="H27" s="22"/>
      <c r="I27" s="22"/>
      <c r="J27" s="22"/>
      <c r="K27" s="22"/>
      <c r="L27" s="22"/>
      <c r="M27" s="22">
        <v>2024</v>
      </c>
      <c r="N27" s="22"/>
      <c r="O27" s="22"/>
      <c r="P27" s="22"/>
      <c r="Q27" s="22"/>
      <c r="R27" s="22"/>
      <c r="S27" s="22"/>
    </row>
    <row r="28" spans="1:19" ht="15.6">
      <c r="A28" s="22"/>
      <c r="B28" s="140" t="s">
        <v>230</v>
      </c>
      <c r="C28" s="41"/>
      <c r="D28" s="41"/>
      <c r="E28" s="41"/>
      <c r="F28" s="41"/>
      <c r="G28" s="41"/>
      <c r="H28" s="41"/>
      <c r="I28" s="41"/>
      <c r="J28" s="41"/>
      <c r="K28" s="41"/>
      <c r="L28" s="41"/>
      <c r="M28" s="41"/>
      <c r="N28" s="116"/>
      <c r="O28" s="22"/>
      <c r="P28" s="22"/>
      <c r="Q28" s="22"/>
      <c r="R28" s="22"/>
      <c r="S28" s="22"/>
    </row>
    <row r="29" spans="1:19" ht="15.6">
      <c r="A29" s="22"/>
      <c r="B29" s="141" t="s">
        <v>229</v>
      </c>
      <c r="C29" s="9"/>
      <c r="D29" s="9"/>
      <c r="E29" s="9"/>
      <c r="F29" s="9"/>
      <c r="G29" s="125"/>
      <c r="H29" s="9"/>
      <c r="I29" s="9"/>
      <c r="J29" s="9"/>
      <c r="K29" s="9"/>
      <c r="L29" s="9"/>
      <c r="M29" s="9"/>
      <c r="N29" s="117"/>
      <c r="O29" s="22"/>
      <c r="P29" s="22"/>
      <c r="Q29" s="22"/>
      <c r="R29" s="22"/>
      <c r="S29" s="22"/>
    </row>
    <row r="30" spans="1:19" ht="15.6">
      <c r="A30" s="22"/>
      <c r="B30" s="141" t="s">
        <v>267</v>
      </c>
      <c r="C30" s="9"/>
      <c r="D30" s="9"/>
      <c r="E30" s="9"/>
      <c r="F30" s="9"/>
      <c r="G30" s="9"/>
      <c r="H30" s="9"/>
      <c r="I30" s="9"/>
      <c r="J30" s="9"/>
      <c r="K30" s="9"/>
      <c r="L30" s="9"/>
      <c r="M30" s="9"/>
      <c r="N30" s="117"/>
      <c r="O30" s="22"/>
      <c r="P30" s="22"/>
      <c r="Q30" s="22"/>
      <c r="R30" s="22"/>
      <c r="S30" s="22"/>
    </row>
    <row r="31" spans="1:19" ht="17.399999999999999">
      <c r="A31" s="22"/>
      <c r="B31" s="142" t="s">
        <v>266</v>
      </c>
      <c r="C31" s="9"/>
      <c r="D31" s="9"/>
      <c r="E31" s="9"/>
      <c r="F31" s="9"/>
      <c r="G31" s="9"/>
      <c r="H31" s="9"/>
      <c r="I31" s="9"/>
      <c r="J31" s="9"/>
      <c r="K31" s="9"/>
      <c r="L31" s="9"/>
      <c r="M31" s="9"/>
      <c r="N31" s="117"/>
      <c r="O31" s="22"/>
      <c r="P31" s="22"/>
      <c r="Q31" s="22"/>
      <c r="R31" s="22"/>
      <c r="S31" s="22"/>
    </row>
    <row r="32" spans="1:19" ht="13.8"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29" activePane="bottomRight" state="frozen"/>
      <selection pane="topRight" activeCell="C1" sqref="C1"/>
      <selection pane="bottomLeft" activeCell="A14" sqref="A14"/>
      <selection pane="bottomRight" activeCell="K44" sqref="K44"/>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1">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44">
        <v>93</v>
      </c>
      <c r="D4" s="245"/>
      <c r="E4" s="244">
        <v>89</v>
      </c>
      <c r="F4" s="245"/>
      <c r="G4" s="244">
        <v>90</v>
      </c>
      <c r="H4" s="245"/>
      <c r="I4" s="244">
        <v>91</v>
      </c>
      <c r="J4" s="245"/>
      <c r="K4" s="244">
        <v>92</v>
      </c>
      <c r="L4" s="245"/>
      <c r="M4" s="244"/>
      <c r="N4" s="245"/>
      <c r="O4" s="50"/>
    </row>
    <row r="5" spans="1:15" s="57" customFormat="1" ht="48" customHeight="1">
      <c r="A5" s="106"/>
      <c r="B5" s="131" t="s">
        <v>10</v>
      </c>
      <c r="C5" s="194" t="s">
        <v>268</v>
      </c>
      <c r="D5" s="195"/>
      <c r="E5" s="194" t="s">
        <v>19</v>
      </c>
      <c r="F5" s="195"/>
      <c r="G5" s="194" t="s">
        <v>20</v>
      </c>
      <c r="H5" s="195"/>
      <c r="I5" s="194" t="s">
        <v>21</v>
      </c>
      <c r="J5" s="195"/>
      <c r="K5" s="204" t="s">
        <v>22</v>
      </c>
      <c r="L5" s="204"/>
      <c r="M5" s="194" t="s">
        <v>162</v>
      </c>
      <c r="N5" s="195"/>
      <c r="O5" s="56"/>
    </row>
    <row r="6" spans="1:15" s="57" customFormat="1" ht="38.25" customHeight="1">
      <c r="A6" s="106"/>
      <c r="B6" s="131" t="s">
        <v>11</v>
      </c>
      <c r="C6" s="194" t="s">
        <v>23</v>
      </c>
      <c r="D6" s="195"/>
      <c r="E6" s="194" t="s">
        <v>2</v>
      </c>
      <c r="F6" s="195"/>
      <c r="G6" s="194" t="s">
        <v>60</v>
      </c>
      <c r="H6" s="195"/>
      <c r="I6" s="194" t="s">
        <v>61</v>
      </c>
      <c r="J6" s="195"/>
      <c r="K6" s="204" t="s">
        <v>61</v>
      </c>
      <c r="L6" s="204"/>
      <c r="M6" s="194"/>
      <c r="N6" s="195"/>
      <c r="O6" s="56"/>
    </row>
    <row r="7" spans="1:15" s="57" customFormat="1" ht="15.75" customHeight="1">
      <c r="A7" s="106"/>
      <c r="B7" s="131" t="s">
        <v>12</v>
      </c>
      <c r="C7" s="194" t="s">
        <v>214</v>
      </c>
      <c r="D7" s="195"/>
      <c r="E7" s="194" t="s">
        <v>214</v>
      </c>
      <c r="F7" s="195"/>
      <c r="G7" s="194" t="s">
        <v>214</v>
      </c>
      <c r="H7" s="195"/>
      <c r="I7" s="194" t="s">
        <v>214</v>
      </c>
      <c r="J7" s="195"/>
      <c r="K7" s="194" t="s">
        <v>214</v>
      </c>
      <c r="L7" s="195"/>
      <c r="M7" s="194"/>
      <c r="N7" s="195"/>
      <c r="O7" s="56"/>
    </row>
    <row r="8" spans="1:15" s="57" customFormat="1" ht="27.75" customHeight="1">
      <c r="A8" s="54"/>
      <c r="B8" s="131" t="s">
        <v>13</v>
      </c>
      <c r="C8" s="246" t="s">
        <v>235</v>
      </c>
      <c r="D8" s="246"/>
      <c r="E8" s="243">
        <v>4</v>
      </c>
      <c r="F8" s="243"/>
      <c r="G8" s="243">
        <v>4</v>
      </c>
      <c r="H8" s="243"/>
      <c r="I8" s="243">
        <v>4</v>
      </c>
      <c r="J8" s="243"/>
      <c r="K8" s="243">
        <v>4</v>
      </c>
      <c r="L8" s="243"/>
      <c r="M8" s="194"/>
      <c r="N8" s="195"/>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70">
        <f>[1]צנטרפוגות!B2</f>
        <v>667</v>
      </c>
      <c r="F14" s="63"/>
      <c r="G14" s="190"/>
      <c r="H14" s="63"/>
      <c r="I14" s="172"/>
      <c r="J14" s="63"/>
      <c r="K14" s="173"/>
      <c r="L14" s="63"/>
      <c r="M14" s="144"/>
      <c r="N14" s="144"/>
      <c r="O14" s="50"/>
    </row>
    <row r="15" spans="1:15">
      <c r="A15" s="61">
        <v>2</v>
      </c>
      <c r="B15" s="61"/>
      <c r="C15" s="63"/>
      <c r="D15" s="63"/>
      <c r="E15" s="170">
        <f>[1]צנטרפוגות!B3</f>
        <v>231</v>
      </c>
      <c r="F15" s="63"/>
      <c r="G15" s="190"/>
      <c r="H15" s="63"/>
      <c r="I15" s="174"/>
      <c r="J15" s="63"/>
      <c r="K15" s="173"/>
      <c r="L15" s="63"/>
      <c r="M15" s="144"/>
      <c r="N15" s="144"/>
      <c r="O15" s="50"/>
    </row>
    <row r="16" spans="1:15">
      <c r="A16" s="61">
        <v>3</v>
      </c>
      <c r="B16" s="61"/>
      <c r="C16" s="63"/>
      <c r="D16" s="63"/>
      <c r="E16" s="170">
        <f>[1]צנטרפוגות!B4</f>
        <v>121</v>
      </c>
      <c r="F16" s="63"/>
      <c r="G16" s="190">
        <v>3.0499999999999999E-2</v>
      </c>
      <c r="H16" s="63"/>
      <c r="I16" s="174">
        <f>(0.683+0.695)/2</f>
        <v>0.68900000000000006</v>
      </c>
      <c r="J16" s="63"/>
      <c r="K16" s="173">
        <f>100%-I16</f>
        <v>0.31099999999999994</v>
      </c>
      <c r="L16" s="63"/>
      <c r="M16" s="144"/>
      <c r="N16" s="144"/>
      <c r="O16" s="50"/>
    </row>
    <row r="17" spans="1:15">
      <c r="A17" s="61">
        <v>4</v>
      </c>
      <c r="B17" s="61"/>
      <c r="C17" s="63"/>
      <c r="D17" s="63"/>
      <c r="E17" s="170">
        <f>[1]צנטרפוגות!B5</f>
        <v>576</v>
      </c>
      <c r="F17" s="63"/>
      <c r="G17" s="190"/>
      <c r="H17" s="63"/>
      <c r="I17" s="174"/>
      <c r="J17" s="63"/>
      <c r="K17" s="173"/>
      <c r="L17" s="63"/>
      <c r="M17" s="144"/>
      <c r="N17" s="144"/>
      <c r="O17" s="50"/>
    </row>
    <row r="18" spans="1:15">
      <c r="A18" s="61">
        <v>5</v>
      </c>
      <c r="B18" s="61"/>
      <c r="C18" s="63"/>
      <c r="D18" s="63"/>
      <c r="E18" s="170">
        <f>[1]צנטרפוגות!B6</f>
        <v>650</v>
      </c>
      <c r="F18" s="63"/>
      <c r="G18" s="190"/>
      <c r="H18" s="63"/>
      <c r="I18" s="174"/>
      <c r="J18" s="63"/>
      <c r="K18" s="174"/>
      <c r="L18" s="63"/>
      <c r="M18" s="144"/>
      <c r="N18" s="144"/>
      <c r="O18" s="50"/>
    </row>
    <row r="19" spans="1:15">
      <c r="A19" s="61">
        <v>6</v>
      </c>
      <c r="B19" s="61"/>
      <c r="C19" s="63"/>
      <c r="D19" s="63"/>
      <c r="E19" s="170">
        <f>[1]צנטרפוגות!B7</f>
        <v>833</v>
      </c>
      <c r="F19" s="63"/>
      <c r="G19" s="190"/>
      <c r="H19" s="63"/>
      <c r="I19" s="174"/>
      <c r="J19" s="63"/>
      <c r="K19" s="63"/>
      <c r="L19" s="63"/>
      <c r="M19" s="144"/>
      <c r="N19" s="144"/>
      <c r="O19" s="50"/>
    </row>
    <row r="20" spans="1:15">
      <c r="A20" s="61">
        <v>7</v>
      </c>
      <c r="B20" s="61"/>
      <c r="C20" s="63"/>
      <c r="D20" s="63"/>
      <c r="E20" s="170">
        <f>[1]צנטרפוגות!B8</f>
        <v>592</v>
      </c>
      <c r="F20" s="63"/>
      <c r="G20" s="190"/>
      <c r="H20" s="63"/>
      <c r="I20" s="190"/>
      <c r="J20" s="63"/>
      <c r="K20" s="173"/>
      <c r="L20" s="63"/>
      <c r="M20" s="144"/>
      <c r="N20" s="144"/>
      <c r="O20" s="50"/>
    </row>
    <row r="21" spans="1:15">
      <c r="A21" s="61">
        <v>8</v>
      </c>
      <c r="B21" s="61"/>
      <c r="C21" s="63"/>
      <c r="D21" s="63"/>
      <c r="E21" s="170">
        <f>[1]צנטרפוגות!B9</f>
        <v>559</v>
      </c>
      <c r="F21" s="63"/>
      <c r="G21" s="190">
        <v>2.8500000000000001E-2</v>
      </c>
      <c r="H21" s="63"/>
      <c r="I21" s="174">
        <f>(0.685+0.695)/2</f>
        <v>0.69</v>
      </c>
      <c r="J21" s="63"/>
      <c r="K21" s="173">
        <f>100%-I21</f>
        <v>0.31000000000000005</v>
      </c>
      <c r="L21" s="63"/>
      <c r="M21" s="144"/>
      <c r="N21" s="144"/>
      <c r="O21" s="50"/>
    </row>
    <row r="22" spans="1:15">
      <c r="A22" s="61">
        <v>9</v>
      </c>
      <c r="B22" s="61"/>
      <c r="C22" s="63"/>
      <c r="D22" s="63"/>
      <c r="E22" s="170">
        <f>[1]צנטרפוגות!B10</f>
        <v>366</v>
      </c>
      <c r="F22" s="63"/>
      <c r="G22" s="190"/>
      <c r="H22" s="63"/>
      <c r="I22" s="174"/>
      <c r="J22" s="63"/>
      <c r="K22" s="173"/>
      <c r="L22" s="63"/>
      <c r="M22" s="144"/>
      <c r="N22" s="144"/>
      <c r="O22" s="50"/>
    </row>
    <row r="23" spans="1:15">
      <c r="A23" s="61">
        <v>10</v>
      </c>
      <c r="B23" s="61"/>
      <c r="C23" s="63"/>
      <c r="D23" s="63"/>
      <c r="E23" s="170">
        <f>[1]צנטרפוגות!B11</f>
        <v>0</v>
      </c>
      <c r="F23" s="63"/>
      <c r="G23" s="190"/>
      <c r="H23" s="63"/>
      <c r="I23" s="174"/>
      <c r="J23" s="63"/>
      <c r="K23" s="173"/>
      <c r="L23" s="63"/>
      <c r="M23" s="144"/>
      <c r="N23" s="144"/>
      <c r="O23" s="50"/>
    </row>
    <row r="24" spans="1:15">
      <c r="A24" s="61">
        <v>11</v>
      </c>
      <c r="B24" s="61"/>
      <c r="C24" s="63"/>
      <c r="D24" s="63"/>
      <c r="E24" s="170">
        <f>[1]צנטרפוגות!B12</f>
        <v>771</v>
      </c>
      <c r="F24" s="63"/>
      <c r="G24" s="190"/>
      <c r="H24" s="63"/>
      <c r="I24" s="174"/>
      <c r="J24" s="63"/>
      <c r="K24" s="173"/>
      <c r="L24" s="63"/>
      <c r="M24" s="144"/>
      <c r="N24" s="144"/>
      <c r="O24" s="50"/>
    </row>
    <row r="25" spans="1:15">
      <c r="A25" s="61">
        <v>12</v>
      </c>
      <c r="B25" s="61"/>
      <c r="C25" s="63"/>
      <c r="D25" s="63"/>
      <c r="E25" s="170">
        <f>[1]צנטרפוגות!B13</f>
        <v>739</v>
      </c>
      <c r="F25" s="63"/>
      <c r="G25" s="190"/>
      <c r="H25" s="63"/>
      <c r="I25" s="190"/>
      <c r="J25" s="63"/>
      <c r="K25" s="173"/>
      <c r="L25" s="63"/>
      <c r="M25" s="144"/>
      <c r="N25" s="144"/>
      <c r="O25" s="50"/>
    </row>
    <row r="26" spans="1:15">
      <c r="A26" s="61">
        <v>13</v>
      </c>
      <c r="B26" s="61"/>
      <c r="C26" s="63"/>
      <c r="D26" s="63"/>
      <c r="E26" s="170">
        <f>[1]צנטרפוגות!B14</f>
        <v>715</v>
      </c>
      <c r="F26" s="63"/>
      <c r="G26" s="190"/>
      <c r="H26" s="63"/>
      <c r="I26" s="190"/>
      <c r="J26" s="63"/>
      <c r="K26" s="173"/>
      <c r="L26" s="63"/>
      <c r="M26" s="144"/>
      <c r="N26" s="144"/>
      <c r="O26" s="50"/>
    </row>
    <row r="27" spans="1:15">
      <c r="A27" s="61">
        <v>14</v>
      </c>
      <c r="B27" s="61"/>
      <c r="C27" s="63"/>
      <c r="D27" s="63"/>
      <c r="E27" s="170">
        <f>[1]צנטרפוגות!B15</f>
        <v>649</v>
      </c>
      <c r="F27" s="63"/>
      <c r="G27" s="190">
        <v>2.9000000000000001E-2</v>
      </c>
      <c r="H27" s="63"/>
      <c r="I27" s="174">
        <f>(0.616+0.707)/2</f>
        <v>0.66149999999999998</v>
      </c>
      <c r="J27" s="63"/>
      <c r="K27" s="173">
        <f>100%-I27</f>
        <v>0.33850000000000002</v>
      </c>
      <c r="L27" s="63"/>
      <c r="M27" s="144"/>
      <c r="N27" s="144"/>
      <c r="O27" s="50"/>
    </row>
    <row r="28" spans="1:15">
      <c r="A28" s="61">
        <v>15</v>
      </c>
      <c r="B28" s="61"/>
      <c r="C28" s="63"/>
      <c r="D28" s="63"/>
      <c r="E28" s="170">
        <f>[1]צנטרפוגות!B16</f>
        <v>397</v>
      </c>
      <c r="F28" s="63"/>
      <c r="G28" s="190"/>
      <c r="H28" s="63"/>
      <c r="I28" s="174"/>
      <c r="J28" s="63"/>
      <c r="K28" s="173"/>
      <c r="L28" s="63"/>
      <c r="M28" s="144"/>
      <c r="N28" s="144"/>
      <c r="O28" s="50"/>
    </row>
    <row r="29" spans="1:15">
      <c r="A29" s="61">
        <v>16</v>
      </c>
      <c r="B29" s="61"/>
      <c r="C29" s="63"/>
      <c r="D29" s="63"/>
      <c r="E29" s="170">
        <f>[1]צנטרפוגות!B17</f>
        <v>397</v>
      </c>
      <c r="F29" s="63"/>
      <c r="G29" s="190"/>
      <c r="H29" s="63"/>
      <c r="I29" s="174"/>
      <c r="J29" s="63"/>
      <c r="K29" s="173"/>
      <c r="L29" s="63"/>
      <c r="M29" s="144"/>
      <c r="N29" s="144"/>
      <c r="O29" s="50"/>
    </row>
    <row r="30" spans="1:15">
      <c r="A30" s="61">
        <v>17</v>
      </c>
      <c r="B30" s="61"/>
      <c r="C30" s="63"/>
      <c r="D30" s="63"/>
      <c r="E30" s="170">
        <f>[1]צנטרפוגות!B18</f>
        <v>127</v>
      </c>
      <c r="F30" s="63"/>
      <c r="G30" s="190"/>
      <c r="H30" s="63"/>
      <c r="I30" s="190"/>
      <c r="J30" s="63"/>
      <c r="K30" s="173"/>
      <c r="L30" s="63"/>
      <c r="M30" s="144"/>
      <c r="N30" s="144"/>
      <c r="O30" s="50"/>
    </row>
    <row r="31" spans="1:15">
      <c r="A31" s="61">
        <v>18</v>
      </c>
      <c r="B31" s="61"/>
      <c r="C31" s="63"/>
      <c r="D31" s="63"/>
      <c r="E31" s="170">
        <f>[1]צנטרפוגות!B19</f>
        <v>756</v>
      </c>
      <c r="F31" s="63"/>
      <c r="G31" s="191"/>
      <c r="H31" s="63"/>
      <c r="I31" s="174"/>
      <c r="J31" s="63"/>
      <c r="K31" s="173"/>
      <c r="L31" s="63"/>
      <c r="M31" s="144"/>
      <c r="N31" s="144"/>
      <c r="O31" s="50"/>
    </row>
    <row r="32" spans="1:15">
      <c r="A32" s="61">
        <v>19</v>
      </c>
      <c r="B32" s="61"/>
      <c r="C32" s="63"/>
      <c r="D32" s="63"/>
      <c r="E32" s="170">
        <f>[1]צנטרפוגות!B20</f>
        <v>570</v>
      </c>
      <c r="F32" s="63"/>
      <c r="G32" s="191"/>
      <c r="H32" s="63"/>
      <c r="I32" s="190"/>
      <c r="J32" s="63"/>
      <c r="K32" s="173"/>
      <c r="L32" s="63"/>
      <c r="M32" s="144"/>
      <c r="N32" s="144"/>
      <c r="O32" s="50"/>
    </row>
    <row r="33" spans="1:15">
      <c r="A33" s="61">
        <v>20</v>
      </c>
      <c r="B33" s="61"/>
      <c r="C33" s="63"/>
      <c r="D33" s="63"/>
      <c r="E33" s="170">
        <f>[1]צנטרפוגות!B21</f>
        <v>416</v>
      </c>
      <c r="F33" s="63"/>
      <c r="G33" s="190"/>
      <c r="H33" s="63"/>
      <c r="I33" s="174"/>
      <c r="J33" s="63"/>
      <c r="K33" s="173"/>
      <c r="L33" s="63"/>
      <c r="M33" s="144"/>
      <c r="N33" s="144"/>
      <c r="O33" s="50"/>
    </row>
    <row r="34" spans="1:15">
      <c r="A34" s="61">
        <v>21</v>
      </c>
      <c r="B34" s="61"/>
      <c r="C34" s="63"/>
      <c r="D34" s="63"/>
      <c r="E34" s="170">
        <f>[1]צנטרפוגות!B22</f>
        <v>277</v>
      </c>
      <c r="F34" s="63"/>
      <c r="G34" s="190">
        <v>2.5999999999999999E-2</v>
      </c>
      <c r="H34" s="63"/>
      <c r="I34" s="174">
        <f>(0.71+0.727)/2</f>
        <v>0.71849999999999992</v>
      </c>
      <c r="J34" s="63"/>
      <c r="K34" s="173">
        <f>100%-I34</f>
        <v>0.28150000000000008</v>
      </c>
      <c r="L34" s="63"/>
      <c r="M34" s="144"/>
      <c r="N34" s="144"/>
      <c r="O34" s="50"/>
    </row>
    <row r="35" spans="1:15">
      <c r="A35" s="61">
        <v>22</v>
      </c>
      <c r="B35" s="61"/>
      <c r="C35" s="63"/>
      <c r="D35" s="63"/>
      <c r="E35" s="170">
        <f>[1]צנטרפוגות!B23</f>
        <v>417</v>
      </c>
      <c r="F35" s="63"/>
      <c r="G35" s="190"/>
      <c r="H35" s="63"/>
      <c r="I35" s="190"/>
      <c r="J35" s="63"/>
      <c r="K35" s="173"/>
      <c r="L35" s="63"/>
      <c r="M35" s="144"/>
      <c r="N35" s="144"/>
      <c r="O35" s="50"/>
    </row>
    <row r="36" spans="1:15">
      <c r="A36" s="61">
        <v>23</v>
      </c>
      <c r="B36" s="61"/>
      <c r="C36" s="63"/>
      <c r="D36" s="63"/>
      <c r="E36" s="170">
        <f>[1]צנטרפוגות!B24</f>
        <v>271</v>
      </c>
      <c r="F36" s="63"/>
      <c r="G36" s="190"/>
      <c r="H36" s="63"/>
      <c r="I36" s="174"/>
      <c r="J36" s="63"/>
      <c r="K36" s="173"/>
      <c r="L36" s="63"/>
      <c r="M36" s="144"/>
      <c r="N36" s="144"/>
      <c r="O36" s="50"/>
    </row>
    <row r="37" spans="1:15">
      <c r="A37" s="61">
        <v>24</v>
      </c>
      <c r="B37" s="61"/>
      <c r="C37" s="63"/>
      <c r="D37" s="63"/>
      <c r="E37" s="170">
        <f>[1]צנטרפוגות!B25</f>
        <v>144</v>
      </c>
      <c r="F37" s="63"/>
      <c r="G37" s="190"/>
      <c r="H37" s="63"/>
      <c r="I37" s="190"/>
      <c r="J37" s="63"/>
      <c r="K37" s="173"/>
      <c r="L37" s="63"/>
      <c r="M37" s="144"/>
      <c r="N37" s="144"/>
      <c r="O37" s="50"/>
    </row>
    <row r="38" spans="1:15">
      <c r="A38" s="61">
        <v>25</v>
      </c>
      <c r="B38" s="61"/>
      <c r="C38" s="63"/>
      <c r="D38" s="63"/>
      <c r="E38" s="170">
        <f>[1]צנטרפוגות!B26</f>
        <v>666</v>
      </c>
      <c r="F38" s="63"/>
      <c r="G38" s="191"/>
      <c r="H38" s="63"/>
      <c r="I38" s="174"/>
      <c r="J38" s="63"/>
      <c r="K38" s="173"/>
      <c r="L38" s="63"/>
      <c r="M38" s="144"/>
      <c r="N38" s="144"/>
      <c r="O38" s="50"/>
    </row>
    <row r="39" spans="1:15">
      <c r="A39" s="61">
        <v>26</v>
      </c>
      <c r="B39" s="61"/>
      <c r="C39" s="63"/>
      <c r="D39" s="63"/>
      <c r="E39" s="170">
        <f>[1]צנטרפוגות!B27</f>
        <v>823</v>
      </c>
      <c r="F39" s="63"/>
      <c r="G39" s="190"/>
      <c r="H39" s="63"/>
      <c r="I39" s="174"/>
      <c r="J39" s="63"/>
      <c r="K39" s="173"/>
      <c r="L39" s="63"/>
      <c r="M39" s="144"/>
      <c r="N39" s="144"/>
      <c r="O39" s="50"/>
    </row>
    <row r="40" spans="1:15">
      <c r="A40" s="61">
        <v>27</v>
      </c>
      <c r="B40" s="61"/>
      <c r="C40" s="63"/>
      <c r="D40" s="63"/>
      <c r="E40" s="170">
        <f>[1]צנטרפוגות!B28</f>
        <v>693</v>
      </c>
      <c r="F40" s="63"/>
      <c r="G40" s="190"/>
      <c r="H40" s="63"/>
      <c r="I40" s="174"/>
      <c r="J40" s="63"/>
      <c r="K40" s="173"/>
      <c r="L40" s="63"/>
      <c r="M40" s="144"/>
      <c r="N40" s="144"/>
      <c r="O40" s="50"/>
    </row>
    <row r="41" spans="1:15">
      <c r="A41" s="61">
        <v>28</v>
      </c>
      <c r="B41" s="61"/>
      <c r="C41" s="63"/>
      <c r="D41" s="63"/>
      <c r="E41" s="170">
        <f>[1]צנטרפוגות!B29</f>
        <v>540</v>
      </c>
      <c r="F41" s="63"/>
      <c r="G41" s="190">
        <v>2.5000000000000001E-2</v>
      </c>
      <c r="H41" s="63"/>
      <c r="I41" s="174">
        <f>(0.674+0.706)/2</f>
        <v>0.69</v>
      </c>
      <c r="J41" s="63"/>
      <c r="K41" s="173">
        <f>100%-I41</f>
        <v>0.31000000000000005</v>
      </c>
      <c r="L41" s="63"/>
      <c r="M41" s="144"/>
      <c r="N41" s="144"/>
      <c r="O41" s="50"/>
    </row>
    <row r="42" spans="1:15">
      <c r="A42" s="61">
        <v>29</v>
      </c>
      <c r="B42" s="61"/>
      <c r="C42" s="63"/>
      <c r="D42" s="63"/>
      <c r="E42" s="170">
        <f>[1]צנטרפוגות!B30</f>
        <v>569</v>
      </c>
      <c r="F42" s="63"/>
      <c r="G42" s="171"/>
      <c r="H42" s="63"/>
      <c r="I42" s="172"/>
      <c r="J42" s="63"/>
      <c r="K42" s="173"/>
      <c r="L42" s="63"/>
      <c r="M42" s="144"/>
      <c r="N42" s="144"/>
      <c r="O42" s="50"/>
    </row>
    <row r="43" spans="1:15">
      <c r="A43" s="61">
        <v>30</v>
      </c>
      <c r="B43" s="61"/>
      <c r="C43" s="63"/>
      <c r="D43" s="63"/>
      <c r="E43" s="170">
        <f>[1]צנטרפוגות!B31</f>
        <v>236</v>
      </c>
      <c r="F43" s="63"/>
      <c r="G43" s="171"/>
      <c r="H43" s="63"/>
      <c r="I43" s="174"/>
      <c r="J43" s="63"/>
      <c r="K43" s="173"/>
      <c r="L43" s="63"/>
      <c r="M43" s="144"/>
      <c r="N43" s="144"/>
      <c r="O43" s="50"/>
    </row>
    <row r="44" spans="1:15">
      <c r="A44" s="61">
        <v>31</v>
      </c>
      <c r="B44" s="61"/>
      <c r="C44" s="63"/>
      <c r="D44" s="63"/>
      <c r="E44" s="170"/>
      <c r="F44" s="175"/>
      <c r="G44" s="171"/>
      <c r="H44" s="63"/>
      <c r="I44" s="190"/>
      <c r="J44" s="63"/>
      <c r="K44" s="173"/>
      <c r="L44" s="63"/>
      <c r="M44" s="144"/>
      <c r="N44" s="144"/>
      <c r="O44" s="50"/>
    </row>
    <row r="45" spans="1:15">
      <c r="A45" s="67" t="s">
        <v>14</v>
      </c>
      <c r="B45" s="68"/>
      <c r="C45" s="68">
        <f>COUNT(C14:C44)</f>
        <v>0</v>
      </c>
      <c r="D45" s="68"/>
      <c r="E45" s="68">
        <f>COUNT(E14:E44)</f>
        <v>30</v>
      </c>
      <c r="F45" s="68"/>
      <c r="G45" s="68">
        <f>COUNT(G14:G44)</f>
        <v>5</v>
      </c>
      <c r="H45" s="68"/>
      <c r="I45" s="68">
        <f>COUNT(I14:I44)</f>
        <v>5</v>
      </c>
      <c r="J45" s="68"/>
      <c r="K45" s="68">
        <f>COUNT(K14:K44)</f>
        <v>5</v>
      </c>
      <c r="L45" s="68"/>
      <c r="M45" s="68">
        <f>COUNT(M14:M44)</f>
        <v>0</v>
      </c>
      <c r="N45" s="68"/>
      <c r="O45" s="50"/>
    </row>
    <row r="46" spans="1:15">
      <c r="A46" s="67" t="s">
        <v>233</v>
      </c>
      <c r="B46" s="68"/>
      <c r="C46" s="68" t="e">
        <f>AVERAGE(C14:C44)</f>
        <v>#DIV/0!</v>
      </c>
      <c r="D46" s="68"/>
      <c r="E46" s="68">
        <f>AVERAGE(E14:E44)</f>
        <v>492.26666666666665</v>
      </c>
      <c r="F46" s="68"/>
      <c r="G46" s="68">
        <f>AVERAGE(G14:G44)</f>
        <v>2.7799999999999998E-2</v>
      </c>
      <c r="H46" s="68"/>
      <c r="I46" s="68">
        <f>AVERAGE(I14:I44)</f>
        <v>0.68979999999999986</v>
      </c>
      <c r="J46" s="68"/>
      <c r="K46" s="68">
        <f>AVERAGE(K14:K44)</f>
        <v>0.31020000000000003</v>
      </c>
      <c r="L46" s="68"/>
      <c r="M46" s="68" t="e">
        <f>AVERAGE(M14:M44)</f>
        <v>#DIV/0!</v>
      </c>
      <c r="N46" s="68"/>
      <c r="O46" s="50"/>
    </row>
    <row r="47" spans="1:15">
      <c r="A47" s="67" t="s">
        <v>16</v>
      </c>
      <c r="B47" s="68"/>
      <c r="C47" s="68">
        <f>MAX(C14:C44)</f>
        <v>0</v>
      </c>
      <c r="D47" s="68"/>
      <c r="E47" s="68">
        <f>MAX(E14:E44)</f>
        <v>833</v>
      </c>
      <c r="F47" s="68"/>
      <c r="G47" s="68">
        <f>MAX(G14:G44)</f>
        <v>3.0499999999999999E-2</v>
      </c>
      <c r="H47" s="68"/>
      <c r="I47" s="68">
        <f>MAX(I14:I44)</f>
        <v>0.71849999999999992</v>
      </c>
      <c r="J47" s="68"/>
      <c r="K47" s="68">
        <f>MAX(K14:K44)</f>
        <v>0.33850000000000002</v>
      </c>
      <c r="L47" s="68"/>
      <c r="M47" s="68">
        <f>MAX(M14:M44)</f>
        <v>0</v>
      </c>
      <c r="N47" s="68"/>
      <c r="O47" s="50"/>
    </row>
    <row r="48" spans="1:15">
      <c r="A48" s="67" t="s">
        <v>15</v>
      </c>
      <c r="B48" s="68"/>
      <c r="C48" s="68">
        <f>MIN(C14:C44)</f>
        <v>0</v>
      </c>
      <c r="D48" s="68"/>
      <c r="E48" s="68">
        <f>MIN(E14:E44)</f>
        <v>0</v>
      </c>
      <c r="F48" s="68"/>
      <c r="G48" s="68">
        <f>MIN(G14:G44)</f>
        <v>2.5000000000000001E-2</v>
      </c>
      <c r="H48" s="68"/>
      <c r="I48" s="68">
        <f>MIN(I14:I44)</f>
        <v>0.66149999999999998</v>
      </c>
      <c r="J48" s="68"/>
      <c r="K48" s="68">
        <f>MIN(K14:K44)</f>
        <v>0.28150000000000008</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1" priority="1" stopIfTrue="1" operator="lessThan">
      <formula>C$8</formula>
    </cfRule>
  </conditionalFormatting>
  <conditionalFormatting sqref="C46 E46 G46 I46 K46 M46">
    <cfRule type="cellIs" dxfId="1470"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AD26" activePane="bottomRight" state="frozen"/>
      <selection pane="topRight" activeCell="C1" sqref="C1"/>
      <selection pane="bottomLeft" activeCell="A14" sqref="A14"/>
      <selection pane="bottomRight" activeCell="M33" sqref="M33"/>
    </sheetView>
  </sheetViews>
  <sheetFormatPr defaultColWidth="9.109375" defaultRowHeight="13.2"/>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51">
        <v>89</v>
      </c>
      <c r="D4" s="252"/>
      <c r="E4" s="251">
        <v>90</v>
      </c>
      <c r="F4" s="252"/>
      <c r="G4" s="251">
        <v>91</v>
      </c>
      <c r="H4" s="252"/>
      <c r="I4" s="251">
        <v>92</v>
      </c>
      <c r="J4" s="252"/>
      <c r="K4" s="251">
        <v>15</v>
      </c>
      <c r="L4" s="252"/>
      <c r="M4" s="251">
        <v>43</v>
      </c>
      <c r="N4" s="252"/>
      <c r="O4" s="251">
        <v>95</v>
      </c>
      <c r="P4" s="252"/>
      <c r="Q4" s="251">
        <v>96</v>
      </c>
      <c r="R4" s="252"/>
      <c r="S4" s="251">
        <v>97</v>
      </c>
      <c r="T4" s="252"/>
      <c r="U4" s="251">
        <v>38</v>
      </c>
      <c r="V4" s="252"/>
      <c r="W4" s="251">
        <v>33</v>
      </c>
      <c r="X4" s="252"/>
      <c r="Y4" s="251">
        <v>39</v>
      </c>
      <c r="Z4" s="252"/>
      <c r="AA4" s="251">
        <v>62</v>
      </c>
      <c r="AB4" s="252"/>
      <c r="AC4" s="251">
        <v>71</v>
      </c>
      <c r="AD4" s="252"/>
      <c r="AE4" s="251">
        <v>63</v>
      </c>
      <c r="AF4" s="252"/>
      <c r="AG4" s="251">
        <v>64</v>
      </c>
      <c r="AH4" s="252"/>
      <c r="AI4" s="251">
        <v>65</v>
      </c>
      <c r="AJ4" s="252"/>
      <c r="AK4" s="251">
        <v>66</v>
      </c>
      <c r="AL4" s="252"/>
      <c r="AM4" s="251">
        <v>67</v>
      </c>
      <c r="AN4" s="252"/>
      <c r="AO4" s="251">
        <v>68</v>
      </c>
      <c r="AP4" s="252"/>
      <c r="AQ4" s="251">
        <v>69</v>
      </c>
      <c r="AR4" s="252"/>
      <c r="AS4" s="251">
        <v>78</v>
      </c>
      <c r="AT4" s="252"/>
      <c r="AU4" s="251">
        <v>79</v>
      </c>
      <c r="AV4" s="252"/>
      <c r="AW4" s="251">
        <v>74</v>
      </c>
      <c r="AX4" s="252"/>
      <c r="AY4" s="251">
        <v>82</v>
      </c>
      <c r="AZ4" s="252"/>
      <c r="BA4" s="251">
        <v>72</v>
      </c>
      <c r="BB4" s="252"/>
      <c r="BC4" s="251">
        <v>76</v>
      </c>
      <c r="BD4" s="252"/>
      <c r="BE4" s="251">
        <v>83</v>
      </c>
      <c r="BF4" s="252"/>
      <c r="BG4" s="251">
        <v>73</v>
      </c>
      <c r="BH4" s="252"/>
      <c r="BI4" s="251">
        <v>80</v>
      </c>
      <c r="BJ4" s="252"/>
      <c r="BK4" s="251">
        <v>70</v>
      </c>
      <c r="BL4" s="252"/>
      <c r="BM4" s="251">
        <v>75</v>
      </c>
      <c r="BN4" s="252"/>
      <c r="BO4" s="251">
        <v>77</v>
      </c>
      <c r="BP4" s="252"/>
      <c r="BQ4" s="251">
        <v>59</v>
      </c>
      <c r="BR4" s="252"/>
      <c r="BS4" s="251">
        <v>60</v>
      </c>
      <c r="BT4" s="252"/>
      <c r="BU4" s="251">
        <v>84</v>
      </c>
      <c r="BV4" s="252"/>
      <c r="BW4" s="251">
        <v>55</v>
      </c>
      <c r="BX4" s="252"/>
      <c r="BY4" s="251">
        <v>56</v>
      </c>
      <c r="BZ4" s="252"/>
      <c r="CA4" s="251">
        <v>88</v>
      </c>
      <c r="CB4" s="252"/>
      <c r="CC4" s="251"/>
      <c r="CD4" s="252"/>
      <c r="CE4" s="123"/>
    </row>
    <row r="5" spans="1:83" s="93" customFormat="1" ht="23.25" customHeight="1">
      <c r="A5" s="94"/>
      <c r="B5" s="134" t="s">
        <v>10</v>
      </c>
      <c r="C5" s="225" t="s">
        <v>19</v>
      </c>
      <c r="D5" s="226"/>
      <c r="E5" s="225" t="s">
        <v>20</v>
      </c>
      <c r="F5" s="226"/>
      <c r="G5" s="225" t="s">
        <v>21</v>
      </c>
      <c r="H5" s="226"/>
      <c r="I5" s="225" t="s">
        <v>22</v>
      </c>
      <c r="J5" s="226"/>
      <c r="K5" s="225" t="s">
        <v>1</v>
      </c>
      <c r="L5" s="226"/>
      <c r="M5" s="225" t="s">
        <v>81</v>
      </c>
      <c r="N5" s="226"/>
      <c r="O5" s="225" t="s">
        <v>96</v>
      </c>
      <c r="P5" s="226"/>
      <c r="Q5" s="225" t="s">
        <v>24</v>
      </c>
      <c r="R5" s="226"/>
      <c r="S5" s="225" t="s">
        <v>25</v>
      </c>
      <c r="T5" s="226"/>
      <c r="U5" s="225" t="s">
        <v>17</v>
      </c>
      <c r="V5" s="226"/>
      <c r="W5" s="225" t="s">
        <v>69</v>
      </c>
      <c r="X5" s="226"/>
      <c r="Y5" s="225" t="s">
        <v>67</v>
      </c>
      <c r="Z5" s="226"/>
      <c r="AA5" s="225" t="s">
        <v>254</v>
      </c>
      <c r="AB5" s="226"/>
      <c r="AC5" s="225" t="s">
        <v>48</v>
      </c>
      <c r="AD5" s="226"/>
      <c r="AE5" s="225" t="s">
        <v>63</v>
      </c>
      <c r="AF5" s="226"/>
      <c r="AG5" s="225" t="s">
        <v>41</v>
      </c>
      <c r="AH5" s="226"/>
      <c r="AI5" s="225" t="s">
        <v>42</v>
      </c>
      <c r="AJ5" s="226"/>
      <c r="AK5" s="225" t="s">
        <v>43</v>
      </c>
      <c r="AL5" s="226"/>
      <c r="AM5" s="225" t="s">
        <v>44</v>
      </c>
      <c r="AN5" s="226"/>
      <c r="AO5" s="225" t="s">
        <v>45</v>
      </c>
      <c r="AP5" s="226"/>
      <c r="AQ5" s="225" t="s">
        <v>46</v>
      </c>
      <c r="AR5" s="226"/>
      <c r="AS5" s="225" t="s">
        <v>79</v>
      </c>
      <c r="AT5" s="226"/>
      <c r="AU5" s="225" t="s">
        <v>53</v>
      </c>
      <c r="AV5" s="226"/>
      <c r="AW5" s="225" t="s">
        <v>51</v>
      </c>
      <c r="AX5" s="226"/>
      <c r="AY5" s="225" t="s">
        <v>56</v>
      </c>
      <c r="AZ5" s="226"/>
      <c r="BA5" s="225" t="s">
        <v>49</v>
      </c>
      <c r="BB5" s="226"/>
      <c r="BC5" s="225" t="s">
        <v>68</v>
      </c>
      <c r="BD5" s="226"/>
      <c r="BE5" s="225" t="s">
        <v>57</v>
      </c>
      <c r="BF5" s="226"/>
      <c r="BG5" s="225" t="s">
        <v>50</v>
      </c>
      <c r="BH5" s="226"/>
      <c r="BI5" s="225" t="s">
        <v>54</v>
      </c>
      <c r="BJ5" s="226"/>
      <c r="BK5" s="225" t="s">
        <v>47</v>
      </c>
      <c r="BL5" s="226"/>
      <c r="BM5" s="225" t="s">
        <v>80</v>
      </c>
      <c r="BN5" s="226"/>
      <c r="BO5" s="225" t="s">
        <v>52</v>
      </c>
      <c r="BP5" s="226"/>
      <c r="BQ5" s="225" t="s">
        <v>59</v>
      </c>
      <c r="BR5" s="226"/>
      <c r="BS5" s="225" t="s">
        <v>55</v>
      </c>
      <c r="BT5" s="226"/>
      <c r="BU5" s="225" t="s">
        <v>58</v>
      </c>
      <c r="BV5" s="226"/>
      <c r="BW5" s="225" t="s">
        <v>64</v>
      </c>
      <c r="BX5" s="226"/>
      <c r="BY5" s="225" t="s">
        <v>62</v>
      </c>
      <c r="BZ5" s="226"/>
      <c r="CA5" s="225" t="s">
        <v>65</v>
      </c>
      <c r="CB5" s="226"/>
      <c r="CC5" s="225" t="s">
        <v>162</v>
      </c>
      <c r="CD5" s="226"/>
      <c r="CE5" s="92"/>
    </row>
    <row r="6" spans="1:83" s="93" customFormat="1" ht="52.5" customHeight="1">
      <c r="A6" s="94"/>
      <c r="B6" s="134" t="s">
        <v>11</v>
      </c>
      <c r="C6" s="225" t="s">
        <v>66</v>
      </c>
      <c r="D6" s="226"/>
      <c r="E6" s="225" t="s">
        <v>60</v>
      </c>
      <c r="F6" s="226"/>
      <c r="G6" s="225" t="s">
        <v>61</v>
      </c>
      <c r="H6" s="226"/>
      <c r="I6" s="225" t="s">
        <v>61</v>
      </c>
      <c r="J6" s="226"/>
      <c r="K6" s="225"/>
      <c r="L6" s="226"/>
      <c r="M6" s="194" t="s">
        <v>255</v>
      </c>
      <c r="N6" s="195"/>
      <c r="O6" s="194" t="s">
        <v>256</v>
      </c>
      <c r="P6" s="195"/>
      <c r="Q6" s="194" t="s">
        <v>257</v>
      </c>
      <c r="R6" s="195"/>
      <c r="S6" s="194" t="s">
        <v>258</v>
      </c>
      <c r="T6" s="195"/>
      <c r="U6" s="225" t="s">
        <v>26</v>
      </c>
      <c r="V6" s="226"/>
      <c r="W6" s="225" t="s">
        <v>26</v>
      </c>
      <c r="X6" s="226"/>
      <c r="Y6" s="225" t="s">
        <v>26</v>
      </c>
      <c r="Z6" s="226"/>
      <c r="AA6" s="225" t="s">
        <v>26</v>
      </c>
      <c r="AB6" s="226"/>
      <c r="AC6" s="225" t="s">
        <v>26</v>
      </c>
      <c r="AD6" s="226"/>
      <c r="AE6" s="225" t="s">
        <v>26</v>
      </c>
      <c r="AF6" s="226"/>
      <c r="AG6" s="225" t="s">
        <v>26</v>
      </c>
      <c r="AH6" s="226"/>
      <c r="AI6" s="225" t="s">
        <v>26</v>
      </c>
      <c r="AJ6" s="226"/>
      <c r="AK6" s="225" t="s">
        <v>26</v>
      </c>
      <c r="AL6" s="226"/>
      <c r="AM6" s="225" t="s">
        <v>26</v>
      </c>
      <c r="AN6" s="226"/>
      <c r="AO6" s="225" t="s">
        <v>26</v>
      </c>
      <c r="AP6" s="226"/>
      <c r="AQ6" s="225" t="s">
        <v>26</v>
      </c>
      <c r="AR6" s="226"/>
      <c r="AS6" s="225" t="s">
        <v>26</v>
      </c>
      <c r="AT6" s="226"/>
      <c r="AU6" s="225" t="s">
        <v>26</v>
      </c>
      <c r="AV6" s="226"/>
      <c r="AW6" s="225" t="s">
        <v>26</v>
      </c>
      <c r="AX6" s="226"/>
      <c r="AY6" s="225" t="s">
        <v>26</v>
      </c>
      <c r="AZ6" s="226"/>
      <c r="BA6" s="225" t="s">
        <v>26</v>
      </c>
      <c r="BB6" s="226"/>
      <c r="BC6" s="225" t="s">
        <v>26</v>
      </c>
      <c r="BD6" s="226"/>
      <c r="BE6" s="225" t="s">
        <v>26</v>
      </c>
      <c r="BF6" s="226"/>
      <c r="BG6" s="225" t="s">
        <v>26</v>
      </c>
      <c r="BH6" s="226"/>
      <c r="BI6" s="225" t="s">
        <v>26</v>
      </c>
      <c r="BJ6" s="226"/>
      <c r="BK6" s="225" t="s">
        <v>26</v>
      </c>
      <c r="BL6" s="226"/>
      <c r="BM6" s="225" t="s">
        <v>26</v>
      </c>
      <c r="BN6" s="226"/>
      <c r="BO6" s="225" t="s">
        <v>26</v>
      </c>
      <c r="BP6" s="226"/>
      <c r="BQ6" s="225" t="s">
        <v>26</v>
      </c>
      <c r="BR6" s="226"/>
      <c r="BS6" s="225" t="s">
        <v>26</v>
      </c>
      <c r="BT6" s="226"/>
      <c r="BU6" s="225" t="s">
        <v>26</v>
      </c>
      <c r="BV6" s="226"/>
      <c r="BW6" s="225" t="s">
        <v>26</v>
      </c>
      <c r="BX6" s="226"/>
      <c r="BY6" s="225" t="s">
        <v>26</v>
      </c>
      <c r="BZ6" s="226"/>
      <c r="CA6" s="225" t="s">
        <v>26</v>
      </c>
      <c r="CB6" s="226"/>
      <c r="CC6" s="225"/>
      <c r="CD6" s="226"/>
      <c r="CE6" s="92"/>
    </row>
    <row r="7" spans="1:83" s="93" customFormat="1" ht="18" customHeight="1">
      <c r="A7" s="94"/>
      <c r="B7" s="138" t="s">
        <v>154</v>
      </c>
      <c r="C7" s="247"/>
      <c r="D7" s="248"/>
      <c r="E7" s="247"/>
      <c r="F7" s="248"/>
      <c r="G7" s="247"/>
      <c r="H7" s="248"/>
      <c r="I7" s="247"/>
      <c r="J7" s="248"/>
      <c r="K7" s="247"/>
      <c r="L7" s="248"/>
      <c r="M7" s="247">
        <v>1000</v>
      </c>
      <c r="N7" s="248"/>
      <c r="O7" s="247">
        <v>3</v>
      </c>
      <c r="P7" s="248"/>
      <c r="Q7" s="247">
        <v>1</v>
      </c>
      <c r="R7" s="248"/>
      <c r="S7" s="247">
        <v>1</v>
      </c>
      <c r="T7" s="248"/>
      <c r="U7" s="247"/>
      <c r="V7" s="248"/>
      <c r="W7" s="247"/>
      <c r="X7" s="248"/>
      <c r="Y7" s="247"/>
      <c r="Z7" s="248"/>
      <c r="AA7" s="247"/>
      <c r="AB7" s="248"/>
      <c r="AC7" s="247"/>
      <c r="AD7" s="248"/>
      <c r="AE7" s="247">
        <v>20</v>
      </c>
      <c r="AF7" s="248"/>
      <c r="AG7" s="247">
        <v>600</v>
      </c>
      <c r="AH7" s="248"/>
      <c r="AI7" s="247">
        <v>90</v>
      </c>
      <c r="AJ7" s="248"/>
      <c r="AK7" s="247">
        <v>200</v>
      </c>
      <c r="AL7" s="248"/>
      <c r="AM7" s="247">
        <v>2500</v>
      </c>
      <c r="AN7" s="248"/>
      <c r="AO7" s="247">
        <v>5</v>
      </c>
      <c r="AP7" s="248"/>
      <c r="AQ7" s="247">
        <v>400</v>
      </c>
      <c r="AR7" s="248"/>
      <c r="AS7" s="247"/>
      <c r="AT7" s="248"/>
      <c r="AU7" s="247"/>
      <c r="AV7" s="248"/>
      <c r="AW7" s="247"/>
      <c r="AX7" s="248"/>
      <c r="AY7" s="247"/>
      <c r="AZ7" s="248"/>
      <c r="BA7" s="247"/>
      <c r="BB7" s="248"/>
      <c r="BC7" s="247"/>
      <c r="BD7" s="248"/>
      <c r="BE7" s="247"/>
      <c r="BF7" s="248"/>
      <c r="BG7" s="247"/>
      <c r="BH7" s="248"/>
      <c r="BI7" s="247"/>
      <c r="BJ7" s="248"/>
      <c r="BK7" s="247"/>
      <c r="BL7" s="248"/>
      <c r="BM7" s="247"/>
      <c r="BN7" s="248"/>
      <c r="BO7" s="247"/>
      <c r="BP7" s="248"/>
      <c r="BQ7" s="247"/>
      <c r="BR7" s="248"/>
      <c r="BS7" s="247"/>
      <c r="BT7" s="248"/>
      <c r="BU7" s="247"/>
      <c r="BV7" s="248"/>
      <c r="BW7" s="247"/>
      <c r="BX7" s="248"/>
      <c r="BY7" s="247"/>
      <c r="BZ7" s="248"/>
      <c r="CA7" s="247"/>
      <c r="CB7" s="248"/>
      <c r="CC7" s="247"/>
      <c r="CD7" s="248"/>
      <c r="CE7" s="92"/>
    </row>
    <row r="8" spans="1:83" s="93" customFormat="1" ht="16.5" customHeight="1">
      <c r="A8" s="94"/>
      <c r="B8" s="134" t="s">
        <v>12</v>
      </c>
      <c r="C8" s="225" t="s">
        <v>210</v>
      </c>
      <c r="D8" s="226"/>
      <c r="E8" s="249" t="s">
        <v>214</v>
      </c>
      <c r="F8" s="250"/>
      <c r="G8" s="249" t="s">
        <v>214</v>
      </c>
      <c r="H8" s="250"/>
      <c r="I8" s="249" t="s">
        <v>214</v>
      </c>
      <c r="J8" s="250"/>
      <c r="K8" s="225"/>
      <c r="L8" s="226"/>
      <c r="M8" s="249" t="s">
        <v>213</v>
      </c>
      <c r="N8" s="250"/>
      <c r="O8" s="249" t="s">
        <v>213</v>
      </c>
      <c r="P8" s="250"/>
      <c r="Q8" s="249" t="s">
        <v>204</v>
      </c>
      <c r="R8" s="250"/>
      <c r="S8" s="249" t="s">
        <v>204</v>
      </c>
      <c r="T8" s="250"/>
      <c r="U8" s="249" t="s">
        <v>223</v>
      </c>
      <c r="V8" s="250"/>
      <c r="W8" s="249" t="s">
        <v>223</v>
      </c>
      <c r="X8" s="250"/>
      <c r="Y8" s="249" t="s">
        <v>223</v>
      </c>
      <c r="Z8" s="250"/>
      <c r="AA8" s="249" t="s">
        <v>223</v>
      </c>
      <c r="AB8" s="250"/>
      <c r="AC8" s="249" t="s">
        <v>223</v>
      </c>
      <c r="AD8" s="250"/>
      <c r="AE8" s="249" t="s">
        <v>223</v>
      </c>
      <c r="AF8" s="250"/>
      <c r="AG8" s="249" t="s">
        <v>223</v>
      </c>
      <c r="AH8" s="250"/>
      <c r="AI8" s="249" t="s">
        <v>223</v>
      </c>
      <c r="AJ8" s="250"/>
      <c r="AK8" s="249" t="s">
        <v>223</v>
      </c>
      <c r="AL8" s="250"/>
      <c r="AM8" s="249" t="s">
        <v>223</v>
      </c>
      <c r="AN8" s="250"/>
      <c r="AO8" s="249" t="s">
        <v>223</v>
      </c>
      <c r="AP8" s="250"/>
      <c r="AQ8" s="249" t="s">
        <v>223</v>
      </c>
      <c r="AR8" s="250"/>
      <c r="AS8" s="249" t="s">
        <v>223</v>
      </c>
      <c r="AT8" s="250"/>
      <c r="AU8" s="249" t="s">
        <v>223</v>
      </c>
      <c r="AV8" s="250"/>
      <c r="AW8" s="249" t="s">
        <v>223</v>
      </c>
      <c r="AX8" s="250"/>
      <c r="AY8" s="249" t="s">
        <v>223</v>
      </c>
      <c r="AZ8" s="250"/>
      <c r="BA8" s="249" t="s">
        <v>223</v>
      </c>
      <c r="BB8" s="250"/>
      <c r="BC8" s="249" t="s">
        <v>223</v>
      </c>
      <c r="BD8" s="250"/>
      <c r="BE8" s="249" t="s">
        <v>223</v>
      </c>
      <c r="BF8" s="250"/>
      <c r="BG8" s="249" t="s">
        <v>223</v>
      </c>
      <c r="BH8" s="250"/>
      <c r="BI8" s="249" t="s">
        <v>223</v>
      </c>
      <c r="BJ8" s="250"/>
      <c r="BK8" s="249" t="s">
        <v>223</v>
      </c>
      <c r="BL8" s="250"/>
      <c r="BM8" s="249" t="s">
        <v>223</v>
      </c>
      <c r="BN8" s="250"/>
      <c r="BO8" s="249" t="s">
        <v>223</v>
      </c>
      <c r="BP8" s="250"/>
      <c r="BQ8" s="249" t="s">
        <v>223</v>
      </c>
      <c r="BR8" s="250"/>
      <c r="BS8" s="249" t="s">
        <v>223</v>
      </c>
      <c r="BT8" s="250"/>
      <c r="BU8" s="249" t="s">
        <v>223</v>
      </c>
      <c r="BV8" s="250"/>
      <c r="BW8" s="249" t="s">
        <v>223</v>
      </c>
      <c r="BX8" s="250"/>
      <c r="BY8" s="249" t="s">
        <v>223</v>
      </c>
      <c r="BZ8" s="250"/>
      <c r="CA8" s="249" t="s">
        <v>223</v>
      </c>
      <c r="CB8" s="250"/>
      <c r="CC8" s="225"/>
      <c r="CD8" s="226"/>
      <c r="CE8" s="92"/>
    </row>
    <row r="9" spans="1:83" s="93" customFormat="1" ht="24" customHeight="1">
      <c r="A9" s="131"/>
      <c r="B9" s="137" t="s">
        <v>13</v>
      </c>
      <c r="C9" s="225">
        <v>30</v>
      </c>
      <c r="D9" s="226"/>
      <c r="E9" s="225">
        <v>4</v>
      </c>
      <c r="F9" s="226"/>
      <c r="G9" s="225">
        <v>4</v>
      </c>
      <c r="H9" s="226"/>
      <c r="I9" s="225">
        <v>4</v>
      </c>
      <c r="J9" s="226"/>
      <c r="K9" s="225"/>
      <c r="L9" s="226"/>
      <c r="M9" s="225">
        <v>1</v>
      </c>
      <c r="N9" s="226"/>
      <c r="O9" s="225">
        <v>1</v>
      </c>
      <c r="P9" s="226"/>
      <c r="Q9" s="225"/>
      <c r="R9" s="226"/>
      <c r="S9" s="225"/>
      <c r="T9" s="226"/>
      <c r="U9" s="225">
        <v>1</v>
      </c>
      <c r="V9" s="226"/>
      <c r="W9" s="225">
        <v>1</v>
      </c>
      <c r="X9" s="226"/>
      <c r="Y9" s="225">
        <v>1</v>
      </c>
      <c r="Z9" s="226"/>
      <c r="AA9" s="225">
        <v>1</v>
      </c>
      <c r="AB9" s="226"/>
      <c r="AC9" s="225">
        <v>1</v>
      </c>
      <c r="AD9" s="226"/>
      <c r="AE9" s="225">
        <v>1</v>
      </c>
      <c r="AF9" s="226"/>
      <c r="AG9" s="225">
        <v>1</v>
      </c>
      <c r="AH9" s="226"/>
      <c r="AI9" s="225">
        <v>1</v>
      </c>
      <c r="AJ9" s="226"/>
      <c r="AK9" s="225">
        <v>1</v>
      </c>
      <c r="AL9" s="226"/>
      <c r="AM9" s="225">
        <v>1</v>
      </c>
      <c r="AN9" s="226"/>
      <c r="AO9" s="225">
        <v>1</v>
      </c>
      <c r="AP9" s="226"/>
      <c r="AQ9" s="225">
        <v>1</v>
      </c>
      <c r="AR9" s="226"/>
      <c r="AS9" s="225">
        <v>1</v>
      </c>
      <c r="AT9" s="226"/>
      <c r="AU9" s="225">
        <v>1</v>
      </c>
      <c r="AV9" s="226"/>
      <c r="AW9" s="225">
        <v>1</v>
      </c>
      <c r="AX9" s="226"/>
      <c r="AY9" s="225">
        <v>1</v>
      </c>
      <c r="AZ9" s="226"/>
      <c r="BA9" s="225">
        <v>1</v>
      </c>
      <c r="BB9" s="226"/>
      <c r="BC9" s="225">
        <v>1</v>
      </c>
      <c r="BD9" s="226"/>
      <c r="BE9" s="225">
        <v>1</v>
      </c>
      <c r="BF9" s="226"/>
      <c r="BG9" s="225">
        <v>1</v>
      </c>
      <c r="BH9" s="226"/>
      <c r="BI9" s="225">
        <v>1</v>
      </c>
      <c r="BJ9" s="226"/>
      <c r="BK9" s="225">
        <v>1</v>
      </c>
      <c r="BL9" s="226"/>
      <c r="BM9" s="225">
        <v>1</v>
      </c>
      <c r="BN9" s="226"/>
      <c r="BO9" s="225">
        <v>1</v>
      </c>
      <c r="BP9" s="226"/>
      <c r="BQ9" s="225">
        <v>1</v>
      </c>
      <c r="BR9" s="226"/>
      <c r="BS9" s="225">
        <v>1</v>
      </c>
      <c r="BT9" s="226"/>
      <c r="BU9" s="225">
        <v>1</v>
      </c>
      <c r="BV9" s="226"/>
      <c r="BW9" s="225">
        <v>1</v>
      </c>
      <c r="BX9" s="226"/>
      <c r="BY9" s="225">
        <v>1</v>
      </c>
      <c r="BZ9" s="226"/>
      <c r="CA9" s="225">
        <v>1</v>
      </c>
      <c r="CB9" s="226"/>
      <c r="CC9" s="225"/>
      <c r="CD9" s="226"/>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6">
        <f>[1]צנטרפוגות!I2</f>
        <v>85.489165514061767</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6">
        <f>[1]צנטרפוגות!I3</f>
        <v>29.607192254495157</v>
      </c>
      <c r="D15" s="179"/>
      <c r="E15" s="190"/>
      <c r="F15" s="99"/>
      <c r="G15" s="190"/>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6">
        <f>[1]צנטרפוגות!I4</f>
        <v>15.508529276164129</v>
      </c>
      <c r="D16" s="179"/>
      <c r="E16" s="190">
        <f>(0.224+0.218)/2</f>
        <v>0.221</v>
      </c>
      <c r="F16" s="99"/>
      <c r="G16" s="190">
        <f>(0.663+0.678)/2</f>
        <v>0.6705000000000001</v>
      </c>
      <c r="H16" s="99"/>
      <c r="I16" s="169">
        <f>100%-G16</f>
        <v>0.3294999999999999</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6">
        <f>[1]צנטרפוגות!I5</f>
        <v>73.825726141078832</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6">
        <f>[1]צנטרפוגות!I6</f>
        <v>83.310281235592441</v>
      </c>
      <c r="D18" s="179"/>
      <c r="E18" s="190"/>
      <c r="F18" s="99"/>
      <c r="G18" s="190"/>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6">
        <f>[1]צנטרפוגות!I7</f>
        <v>106.76532964499768</v>
      </c>
      <c r="D19" s="179"/>
      <c r="E19" s="190"/>
      <c r="F19" s="99"/>
      <c r="G19" s="190"/>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6">
        <f>[1]צנטרפוגות!I8</f>
        <v>75.876440756108806</v>
      </c>
      <c r="D20" s="179"/>
      <c r="E20" s="190"/>
      <c r="F20" s="99"/>
      <c r="G20" s="190"/>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6">
        <f>[1]צנטרפוגות!I9</f>
        <v>71.646841862609492</v>
      </c>
      <c r="D21" s="179"/>
      <c r="E21" s="190"/>
      <c r="F21" s="99"/>
      <c r="G21" s="190"/>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6">
        <f>[1]צנטרפוגות!I10</f>
        <v>46.910096818810501</v>
      </c>
      <c r="D22" s="179"/>
      <c r="E22" s="188"/>
      <c r="F22" s="99"/>
      <c r="G22" s="190"/>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6">
        <f>[1]צנטרפוגות!I11</f>
        <v>0</v>
      </c>
      <c r="D23" s="179"/>
      <c r="E23" s="190">
        <f>(0.232+0.226)/2</f>
        <v>0.22900000000000001</v>
      </c>
      <c r="F23" s="99"/>
      <c r="G23" s="190">
        <f>(0.723+0.717)/2</f>
        <v>0.72</v>
      </c>
      <c r="H23" s="99"/>
      <c r="I23" s="169">
        <f>100%-G23</f>
        <v>0.28000000000000003</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6">
        <f>[1]צנטרפוגות!I12</f>
        <v>98.818810511756553</v>
      </c>
      <c r="D24" s="179"/>
      <c r="E24" s="190"/>
      <c r="F24" s="99"/>
      <c r="G24" s="190"/>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6">
        <f>[1]צנטרפוגות!I13</f>
        <v>94.717381281696632</v>
      </c>
      <c r="D25" s="179"/>
      <c r="E25" s="190"/>
      <c r="F25" s="99"/>
      <c r="G25" s="190"/>
      <c r="H25" s="99"/>
      <c r="I25" s="16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c r="A26" s="98">
        <v>13</v>
      </c>
      <c r="B26" s="98"/>
      <c r="C26" s="176">
        <f>[1]צנטרפוגות!I14</f>
        <v>91.641309359151677</v>
      </c>
      <c r="D26" s="179"/>
      <c r="E26" s="190"/>
      <c r="F26" s="99"/>
      <c r="G26" s="190"/>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c r="A27" s="98">
        <v>14</v>
      </c>
      <c r="B27" s="98"/>
      <c r="C27" s="176">
        <f>[1]צנטרפוגות!I15</f>
        <v>83.182111572153048</v>
      </c>
      <c r="D27" s="179"/>
      <c r="E27" s="190"/>
      <c r="F27" s="99"/>
      <c r="G27" s="190"/>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176">
        <f>[1]צנטרפוגות!I16</f>
        <v>50.883356385431071</v>
      </c>
      <c r="D28" s="179"/>
      <c r="E28" s="190"/>
      <c r="F28" s="99"/>
      <c r="G28" s="190"/>
      <c r="H28" s="99"/>
      <c r="I28" s="169"/>
      <c r="J28" s="99"/>
      <c r="K28" s="99"/>
      <c r="L28" s="99"/>
      <c r="M28" s="99"/>
      <c r="N28" s="99"/>
      <c r="O28" s="99"/>
      <c r="P28" s="99"/>
      <c r="Q28" s="99"/>
      <c r="R28" s="99"/>
      <c r="S28" s="99"/>
      <c r="T28" s="99"/>
      <c r="U28" s="99"/>
      <c r="V28" s="99"/>
      <c r="W28" s="99"/>
      <c r="X28" s="99"/>
      <c r="Y28" s="99"/>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c r="A29" s="98">
        <v>16</v>
      </c>
      <c r="B29" s="98"/>
      <c r="C29" s="176">
        <f>[1]צנטרפוגות!I17</f>
        <v>50.883356385431071</v>
      </c>
      <c r="D29" s="179"/>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158"/>
      <c r="CD29" s="158"/>
      <c r="CE29" s="123"/>
    </row>
    <row r="30" spans="1:83" ht="12.75" customHeight="1">
      <c r="A30" s="98">
        <v>17</v>
      </c>
      <c r="B30" s="98"/>
      <c r="C30" s="176">
        <f>[1]צנטרפוגות!I18</f>
        <v>16.277547256800368</v>
      </c>
      <c r="D30" s="179"/>
      <c r="E30" s="190">
        <f>(0.222+0.222)/2</f>
        <v>0.222</v>
      </c>
      <c r="F30" s="99"/>
      <c r="G30" s="190">
        <f>(0.707+0.707)/2</f>
        <v>0.70699999999999996</v>
      </c>
      <c r="H30" s="99"/>
      <c r="I30" s="169">
        <f>100%-G30</f>
        <v>0.29300000000000004</v>
      </c>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c r="A31" s="98">
        <v>18</v>
      </c>
      <c r="B31" s="98"/>
      <c r="C31" s="176">
        <f>[1]צנטרפוגות!I19</f>
        <v>96.896265560165958</v>
      </c>
      <c r="D31" s="177"/>
      <c r="E31" s="174"/>
      <c r="F31" s="99"/>
      <c r="G31" s="174"/>
      <c r="H31" s="99"/>
      <c r="I31" s="169"/>
      <c r="J31" s="99"/>
      <c r="K31" s="99"/>
      <c r="L31" s="99"/>
      <c r="M31" s="181"/>
      <c r="N31" s="99"/>
      <c r="O31" s="99"/>
      <c r="P31" s="99"/>
      <c r="Q31" s="99"/>
      <c r="R31" s="99"/>
      <c r="S31" s="99"/>
      <c r="T31" s="99"/>
      <c r="U31" s="181"/>
      <c r="V31" s="99"/>
      <c r="W31" s="99"/>
      <c r="X31" s="99"/>
      <c r="Y31" s="181"/>
      <c r="Z31" s="99"/>
      <c r="AA31" s="181"/>
      <c r="AB31" s="99"/>
      <c r="AC31" s="99"/>
      <c r="AD31" s="99"/>
      <c r="AE31" s="99"/>
      <c r="AF31" s="99"/>
      <c r="AG31" s="99"/>
      <c r="AH31" s="99"/>
      <c r="AI31" s="99"/>
      <c r="AJ31" s="99"/>
      <c r="AK31" s="99"/>
      <c r="AL31" s="99"/>
      <c r="AM31" s="181"/>
      <c r="AN31" s="99"/>
      <c r="AO31" s="99"/>
      <c r="AP31" s="99"/>
      <c r="AQ31" s="99"/>
      <c r="AR31" s="99"/>
      <c r="AS31" s="99"/>
      <c r="AT31" s="99"/>
      <c r="AU31" s="181"/>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c r="A32" s="98">
        <v>19</v>
      </c>
      <c r="B32" s="98"/>
      <c r="C32" s="176">
        <f>[1]צנטרפוגות!I20</f>
        <v>73.056708160442597</v>
      </c>
      <c r="D32" s="179"/>
      <c r="E32" s="190"/>
      <c r="F32" s="99"/>
      <c r="G32" s="190"/>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c r="A33" s="98">
        <v>20</v>
      </c>
      <c r="B33" s="98"/>
      <c r="C33" s="176">
        <f>[1]צנטרפוגות!I21</f>
        <v>53.318579990779156</v>
      </c>
      <c r="D33" s="179"/>
      <c r="E33" s="174"/>
      <c r="F33" s="99"/>
      <c r="G33" s="174"/>
      <c r="H33" s="99"/>
      <c r="I33" s="169"/>
      <c r="J33" s="99"/>
      <c r="K33" s="99"/>
      <c r="L33" s="99"/>
      <c r="M33" s="181">
        <v>714420.7</v>
      </c>
      <c r="N33" s="63" t="s">
        <v>191</v>
      </c>
      <c r="O33" s="99" t="s">
        <v>303</v>
      </c>
      <c r="P33" s="63" t="s">
        <v>191</v>
      </c>
      <c r="Q33" s="99"/>
      <c r="R33" s="99"/>
      <c r="S33" s="99"/>
      <c r="T33" s="99"/>
      <c r="U33" s="181">
        <v>13205</v>
      </c>
      <c r="V33" s="63" t="s">
        <v>191</v>
      </c>
      <c r="W33" s="99"/>
      <c r="X33" s="63" t="s">
        <v>191</v>
      </c>
      <c r="Y33" s="181">
        <v>25347.5</v>
      </c>
      <c r="Z33" s="63" t="s">
        <v>191</v>
      </c>
      <c r="AA33" s="181">
        <v>9758</v>
      </c>
      <c r="AB33" s="63" t="s">
        <v>191</v>
      </c>
      <c r="AC33" s="99" t="s">
        <v>289</v>
      </c>
      <c r="AD33" s="63" t="s">
        <v>191</v>
      </c>
      <c r="AE33" s="99" t="s">
        <v>289</v>
      </c>
      <c r="AF33" s="63" t="s">
        <v>191</v>
      </c>
      <c r="AG33" s="99">
        <v>117.5</v>
      </c>
      <c r="AH33" s="63" t="s">
        <v>191</v>
      </c>
      <c r="AI33" s="99" t="s">
        <v>289</v>
      </c>
      <c r="AJ33" s="63" t="s">
        <v>191</v>
      </c>
      <c r="AK33" s="99" t="s">
        <v>289</v>
      </c>
      <c r="AL33" s="63" t="s">
        <v>191</v>
      </c>
      <c r="AM33" s="99">
        <v>517.5</v>
      </c>
      <c r="AN33" s="63" t="s">
        <v>191</v>
      </c>
      <c r="AO33" s="99" t="s">
        <v>290</v>
      </c>
      <c r="AP33" s="63" t="s">
        <v>191</v>
      </c>
      <c r="AQ33" s="99" t="s">
        <v>289</v>
      </c>
      <c r="AR33" s="63" t="s">
        <v>191</v>
      </c>
      <c r="AS33" s="99" t="s">
        <v>289</v>
      </c>
      <c r="AT33" s="63" t="s">
        <v>191</v>
      </c>
      <c r="AU33" s="181">
        <v>2914.5</v>
      </c>
      <c r="AV33" s="63" t="s">
        <v>191</v>
      </c>
      <c r="AW33" s="99">
        <v>45</v>
      </c>
      <c r="AX33" s="63" t="s">
        <v>191</v>
      </c>
      <c r="AY33" s="181">
        <v>2393</v>
      </c>
      <c r="AZ33" s="63" t="s">
        <v>191</v>
      </c>
      <c r="BA33" s="99" t="s">
        <v>289</v>
      </c>
      <c r="BB33" s="63" t="s">
        <v>191</v>
      </c>
      <c r="BC33" s="99" t="s">
        <v>289</v>
      </c>
      <c r="BD33" s="63" t="s">
        <v>191</v>
      </c>
      <c r="BE33" s="99" t="s">
        <v>289</v>
      </c>
      <c r="BF33" s="63" t="s">
        <v>191</v>
      </c>
      <c r="BG33" s="99" t="s">
        <v>289</v>
      </c>
      <c r="BH33" s="63" t="s">
        <v>191</v>
      </c>
      <c r="BI33" s="99" t="s">
        <v>289</v>
      </c>
      <c r="BJ33" s="63" t="s">
        <v>191</v>
      </c>
      <c r="BK33" s="99" t="s">
        <v>291</v>
      </c>
      <c r="BL33" s="63" t="s">
        <v>191</v>
      </c>
      <c r="BM33" s="99">
        <v>89.85</v>
      </c>
      <c r="BN33" s="63" t="s">
        <v>191</v>
      </c>
      <c r="BO33" s="99">
        <v>325.5</v>
      </c>
      <c r="BP33" s="63" t="s">
        <v>191</v>
      </c>
      <c r="BQ33" s="181">
        <v>8207.5</v>
      </c>
      <c r="BR33" s="63" t="s">
        <v>191</v>
      </c>
      <c r="BS33" s="181">
        <v>7632</v>
      </c>
      <c r="BT33" s="63" t="s">
        <v>191</v>
      </c>
      <c r="BU33" s="99">
        <v>97.7</v>
      </c>
      <c r="BV33" s="63" t="s">
        <v>191</v>
      </c>
      <c r="BW33" s="181">
        <v>1472.5</v>
      </c>
      <c r="BX33" s="63" t="s">
        <v>191</v>
      </c>
      <c r="BY33" s="99">
        <v>39.65</v>
      </c>
      <c r="BZ33" s="63" t="s">
        <v>191</v>
      </c>
      <c r="CA33" s="181">
        <v>5878</v>
      </c>
      <c r="CB33" s="63" t="s">
        <v>191</v>
      </c>
      <c r="CC33" s="158"/>
      <c r="CD33" s="158"/>
      <c r="CE33" s="123"/>
    </row>
    <row r="34" spans="1:83">
      <c r="A34" s="98">
        <v>21</v>
      </c>
      <c r="B34" s="98"/>
      <c r="C34" s="176">
        <f>[1]צנטרפוגות!I22</f>
        <v>35.502996772706311</v>
      </c>
      <c r="D34" s="179"/>
      <c r="E34" s="190"/>
      <c r="F34" s="99"/>
      <c r="G34" s="190"/>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176">
        <f>[1]צנטרפוגות!I23</f>
        <v>53.446749654218529</v>
      </c>
      <c r="D35" s="179"/>
      <c r="E35" s="174"/>
      <c r="F35" s="99"/>
      <c r="G35" s="192"/>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6">
        <f>[1]צנטרפוגות!I24</f>
        <v>34.733978792070076</v>
      </c>
      <c r="D36" s="179"/>
      <c r="E36" s="190"/>
      <c r="F36" s="99"/>
      <c r="G36" s="190"/>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c r="A37" s="98">
        <v>24</v>
      </c>
      <c r="B37" s="98"/>
      <c r="C37" s="176">
        <f>[1]צנטרפוגות!I25</f>
        <v>18.456431535269708</v>
      </c>
      <c r="D37" s="179"/>
      <c r="E37" s="190">
        <f>(0.212+0.203)/2</f>
        <v>0.20750000000000002</v>
      </c>
      <c r="F37" s="99"/>
      <c r="G37" s="190">
        <f>(0.715+0.69)/2</f>
        <v>0.7024999999999999</v>
      </c>
      <c r="H37" s="99"/>
      <c r="I37" s="169">
        <f>100%-G37</f>
        <v>0.2975000000000001</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6">
        <f>[1]צנטרפוגות!I26</f>
        <v>85.360995850622402</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6">
        <f>[1]צנטרפוגות!I27</f>
        <v>105.48363301060395</v>
      </c>
      <c r="D39" s="179"/>
      <c r="E39" s="190"/>
      <c r="F39" s="99"/>
      <c r="G39" s="190"/>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c r="A40" s="98">
        <v>27</v>
      </c>
      <c r="B40" s="98"/>
      <c r="C40" s="176">
        <f>[1]צנטרפוגות!I28</f>
        <v>88.821576763485481</v>
      </c>
      <c r="D40" s="179"/>
      <c r="E40" s="190"/>
      <c r="F40" s="99"/>
      <c r="G40" s="190"/>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176">
        <f>[1]צנטרפוגות!I29</f>
        <v>69.211618257261406</v>
      </c>
      <c r="D41" s="179"/>
      <c r="E41" s="190"/>
      <c r="F41" s="99"/>
      <c r="G41" s="190"/>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6">
        <f>[1]צנטרפוגות!I30</f>
        <v>72.928538497003217</v>
      </c>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6">
        <f>[1]צנטרפוגות!I31</f>
        <v>31.227765726681124</v>
      </c>
      <c r="D43" s="183"/>
      <c r="E43" s="190"/>
      <c r="F43" s="99"/>
      <c r="G43" s="190"/>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c r="A44" s="98">
        <v>31</v>
      </c>
      <c r="B44" s="98"/>
      <c r="C44" s="176"/>
      <c r="D44" s="183"/>
      <c r="E44" s="190">
        <f>(0.218+0.211)/2</f>
        <v>0.2145</v>
      </c>
      <c r="F44" s="99"/>
      <c r="G44" s="190">
        <f>(0.707+0.704)/2</f>
        <v>0.70550000000000002</v>
      </c>
      <c r="H44" s="99"/>
      <c r="I44" s="169">
        <f>100%-G44</f>
        <v>0.29449999999999998</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30</v>
      </c>
      <c r="D45" s="100"/>
      <c r="E45" s="100">
        <f>COUNT(E14:E44)</f>
        <v>5</v>
      </c>
      <c r="F45" s="100"/>
      <c r="G45" s="100">
        <f>COUNT(G14:G44)</f>
        <v>5</v>
      </c>
      <c r="H45" s="100"/>
      <c r="I45" s="100">
        <f>COUNT(I14:I44)</f>
        <v>5</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c r="A46" s="101" t="s">
        <v>233</v>
      </c>
      <c r="B46" s="100"/>
      <c r="C46" s="68">
        <f>AVERAGE(C14:C44)</f>
        <v>63.12631049425498</v>
      </c>
      <c r="D46" s="100"/>
      <c r="E46" s="68">
        <f>AVERAGE(E14:E44)</f>
        <v>0.21880000000000002</v>
      </c>
      <c r="F46" s="100"/>
      <c r="G46" s="68">
        <f>AVERAGE(G14:G44)</f>
        <v>0.70109999999999995</v>
      </c>
      <c r="H46" s="100"/>
      <c r="I46" s="68">
        <f>AVERAGE(I14:I44)</f>
        <v>0.29890000000000005</v>
      </c>
      <c r="J46" s="100"/>
      <c r="K46" s="68" t="e">
        <f>AVERAGE(K14:K44)</f>
        <v>#DIV/0!</v>
      </c>
      <c r="L46" s="100"/>
      <c r="M46" s="68">
        <f>AVERAGE(M14:M44)</f>
        <v>714420.7</v>
      </c>
      <c r="N46" s="100"/>
      <c r="O46" s="68" t="e">
        <f>AVERAGE(O14:O44)</f>
        <v>#DIV/0!</v>
      </c>
      <c r="P46" s="100"/>
      <c r="Q46" s="68" t="e">
        <f>AVERAGE(Q14:Q44)</f>
        <v>#DIV/0!</v>
      </c>
      <c r="R46" s="100"/>
      <c r="S46" s="68" t="e">
        <f>AVERAGE(S14:S44)</f>
        <v>#DIV/0!</v>
      </c>
      <c r="T46" s="100"/>
      <c r="U46" s="68">
        <f>AVERAGE(U14:U44)</f>
        <v>13205</v>
      </c>
      <c r="V46" s="100"/>
      <c r="W46" s="68" t="e">
        <f>AVERAGE(W14:W44)</f>
        <v>#DIV/0!</v>
      </c>
      <c r="X46" s="100"/>
      <c r="Y46" s="68">
        <f>AVERAGE(Y14:Y44)</f>
        <v>25347.5</v>
      </c>
      <c r="Z46" s="100"/>
      <c r="AA46" s="68">
        <f>AVERAGE(AA14:AA44)</f>
        <v>9758</v>
      </c>
      <c r="AB46" s="100"/>
      <c r="AC46" s="68" t="e">
        <f>AVERAGE(AC14:AC44)</f>
        <v>#DIV/0!</v>
      </c>
      <c r="AD46" s="100"/>
      <c r="AE46" s="100" t="e">
        <f>AVERAGE(AE14:AE44)</f>
        <v>#DIV/0!</v>
      </c>
      <c r="AF46" s="100"/>
      <c r="AG46" s="68">
        <f>AVERAGE(AG14:AG44)</f>
        <v>117.5</v>
      </c>
      <c r="AH46" s="100"/>
      <c r="AI46" s="68" t="e">
        <f>AVERAGE(AI14:AI44)</f>
        <v>#DIV/0!</v>
      </c>
      <c r="AJ46" s="100"/>
      <c r="AK46" s="68" t="e">
        <f>AVERAGE(AK14:AK44)</f>
        <v>#DIV/0!</v>
      </c>
      <c r="AL46" s="100"/>
      <c r="AM46" s="68">
        <f>AVERAGE(AM14:AM44)</f>
        <v>517.5</v>
      </c>
      <c r="AN46" s="100"/>
      <c r="AO46" s="68" t="e">
        <f>AVERAGE(AO14:AO44)</f>
        <v>#DIV/0!</v>
      </c>
      <c r="AP46" s="100"/>
      <c r="AQ46" s="68" t="e">
        <f>AVERAGE(AQ14:AQ44)</f>
        <v>#DIV/0!</v>
      </c>
      <c r="AR46" s="100"/>
      <c r="AS46" s="68" t="e">
        <f>AVERAGE(AS14:AS44)</f>
        <v>#DIV/0!</v>
      </c>
      <c r="AT46" s="100"/>
      <c r="AU46" s="68">
        <f>AVERAGE(AU14:AU44)</f>
        <v>2914.5</v>
      </c>
      <c r="AV46" s="100"/>
      <c r="AW46" s="100">
        <f>AVERAGE(AW14:AW44)</f>
        <v>45</v>
      </c>
      <c r="AX46" s="100"/>
      <c r="AY46" s="68">
        <f>AVERAGE(AY14:AY44)</f>
        <v>2393</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89.85</v>
      </c>
      <c r="BN46" s="100"/>
      <c r="BO46" s="68">
        <f>AVERAGE(BO14:BO44)</f>
        <v>325.5</v>
      </c>
      <c r="BP46" s="100"/>
      <c r="BQ46" s="68">
        <f>AVERAGE(BQ14:BQ44)</f>
        <v>8207.5</v>
      </c>
      <c r="BR46" s="100"/>
      <c r="BS46" s="68">
        <f>AVERAGE(BS14:BS44)</f>
        <v>7632</v>
      </c>
      <c r="BT46" s="100"/>
      <c r="BU46" s="68">
        <f>AVERAGE(BU14:BU44)</f>
        <v>97.7</v>
      </c>
      <c r="BV46" s="100"/>
      <c r="BW46" s="68">
        <f>AVERAGE(BW14:BW44)</f>
        <v>1472.5</v>
      </c>
      <c r="BX46" s="100"/>
      <c r="BY46" s="68">
        <f>AVERAGE(BY14:BY44)</f>
        <v>39.65</v>
      </c>
      <c r="BZ46" s="100"/>
      <c r="CA46" s="68">
        <f>AVERAGE(CA14:CA44)</f>
        <v>5878</v>
      </c>
      <c r="CB46" s="100"/>
      <c r="CC46" s="68" t="e">
        <f>AVERAGE(CC14:CC44)</f>
        <v>#DIV/0!</v>
      </c>
      <c r="CD46" s="100"/>
      <c r="CE46" s="123"/>
    </row>
    <row r="47" spans="1:83">
      <c r="A47" s="101" t="s">
        <v>16</v>
      </c>
      <c r="B47" s="100"/>
      <c r="C47" s="100">
        <f>MAX(C14:C44)</f>
        <v>106.76532964499768</v>
      </c>
      <c r="D47" s="100"/>
      <c r="E47" s="100">
        <f>MAX(E14:E44)</f>
        <v>0.22900000000000001</v>
      </c>
      <c r="F47" s="100"/>
      <c r="G47" s="100">
        <f>MAX(G14:G44)</f>
        <v>0.72</v>
      </c>
      <c r="H47" s="100"/>
      <c r="I47" s="100">
        <f>MAX(I14:I44)</f>
        <v>0.3294999999999999</v>
      </c>
      <c r="J47" s="100"/>
      <c r="K47" s="100">
        <f>MAX(K14:K44)</f>
        <v>0</v>
      </c>
      <c r="L47" s="100"/>
      <c r="M47" s="100">
        <f>MAX(M14:M44)</f>
        <v>714420.7</v>
      </c>
      <c r="N47" s="100"/>
      <c r="O47" s="100">
        <f>MAX(O14:O44)</f>
        <v>0</v>
      </c>
      <c r="P47" s="100"/>
      <c r="Q47" s="100">
        <f>MAX(Q14:Q44)</f>
        <v>0</v>
      </c>
      <c r="R47" s="100"/>
      <c r="S47" s="100">
        <f>MAX(S14:S44)</f>
        <v>0</v>
      </c>
      <c r="T47" s="100"/>
      <c r="U47" s="100">
        <f>MAX(U14:U44)</f>
        <v>13205</v>
      </c>
      <c r="V47" s="100"/>
      <c r="W47" s="100">
        <f>MAX(W14:W44)</f>
        <v>0</v>
      </c>
      <c r="X47" s="100"/>
      <c r="Y47" s="100">
        <f>MAX(Y14:Y44)</f>
        <v>25347.5</v>
      </c>
      <c r="Z47" s="100"/>
      <c r="AA47" s="100">
        <f>MAX(AA14:AA44)</f>
        <v>9758</v>
      </c>
      <c r="AB47" s="100"/>
      <c r="AC47" s="100">
        <f>MAX(AC14:AC44)</f>
        <v>0</v>
      </c>
      <c r="AD47" s="100"/>
      <c r="AE47" s="100">
        <f>MAX(AE14:AE44)</f>
        <v>0</v>
      </c>
      <c r="AF47" s="100"/>
      <c r="AG47" s="100">
        <f>MAX(AG14:AG44)</f>
        <v>117.5</v>
      </c>
      <c r="AH47" s="100"/>
      <c r="AI47" s="100">
        <f>MAX(AI14:AI44)</f>
        <v>0</v>
      </c>
      <c r="AJ47" s="100"/>
      <c r="AK47" s="100">
        <f>MAX(AK14:AK44)</f>
        <v>0</v>
      </c>
      <c r="AL47" s="100"/>
      <c r="AM47" s="100">
        <f>MAX(AM14:AM44)</f>
        <v>517.5</v>
      </c>
      <c r="AN47" s="100"/>
      <c r="AO47" s="100">
        <f>MAX(AO14:AO44)</f>
        <v>0</v>
      </c>
      <c r="AP47" s="100"/>
      <c r="AQ47" s="100">
        <f>MAX(AQ14:AQ44)</f>
        <v>0</v>
      </c>
      <c r="AR47" s="100"/>
      <c r="AS47" s="100">
        <f>MAX(AS14:AS44)</f>
        <v>0</v>
      </c>
      <c r="AT47" s="100"/>
      <c r="AU47" s="100">
        <f>MAX(AU14:AU44)</f>
        <v>2914.5</v>
      </c>
      <c r="AV47" s="100"/>
      <c r="AW47" s="100">
        <f>MAX(AW14:AW44)</f>
        <v>45</v>
      </c>
      <c r="AX47" s="100"/>
      <c r="AY47" s="100">
        <f>MAX(AY14:AY44)</f>
        <v>2393</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89.85</v>
      </c>
      <c r="BN47" s="100"/>
      <c r="BO47" s="100">
        <f>MAX(BO14:BO44)</f>
        <v>325.5</v>
      </c>
      <c r="BP47" s="100"/>
      <c r="BQ47" s="100">
        <f>MAX(BQ14:BQ44)</f>
        <v>8207.5</v>
      </c>
      <c r="BR47" s="100"/>
      <c r="BS47" s="100">
        <f>MAX(BS14:BS44)</f>
        <v>7632</v>
      </c>
      <c r="BT47" s="100"/>
      <c r="BU47" s="100">
        <f>MAX(BU14:BU44)</f>
        <v>97.7</v>
      </c>
      <c r="BV47" s="100"/>
      <c r="BW47" s="100">
        <f>MAX(BW14:BW44)</f>
        <v>1472.5</v>
      </c>
      <c r="BX47" s="100"/>
      <c r="BY47" s="100">
        <f>MAX(BY14:BY44)</f>
        <v>39.65</v>
      </c>
      <c r="BZ47" s="100"/>
      <c r="CA47" s="100">
        <f>MAX(CA14:CA44)</f>
        <v>5878</v>
      </c>
      <c r="CB47" s="100"/>
      <c r="CC47" s="100">
        <f>MAX(CC14:CC44)</f>
        <v>0</v>
      </c>
      <c r="CD47" s="100"/>
      <c r="CE47" s="123"/>
    </row>
    <row r="48" spans="1:83">
      <c r="A48" s="101" t="s">
        <v>15</v>
      </c>
      <c r="B48" s="100"/>
      <c r="C48" s="100">
        <f>MIN(C14:C44)</f>
        <v>0</v>
      </c>
      <c r="D48" s="100"/>
      <c r="E48" s="100">
        <f>MIN(E14:E44)</f>
        <v>0.20750000000000002</v>
      </c>
      <c r="F48" s="100"/>
      <c r="G48" s="100">
        <f>MIN(G14:G44)</f>
        <v>0.6705000000000001</v>
      </c>
      <c r="H48" s="100"/>
      <c r="I48" s="100">
        <f>MIN(I14:I44)</f>
        <v>0.28000000000000003</v>
      </c>
      <c r="J48" s="100"/>
      <c r="K48" s="100">
        <f>MIN(K14:K44)</f>
        <v>0</v>
      </c>
      <c r="L48" s="100"/>
      <c r="M48" s="100">
        <f>MIN(M14:M44)</f>
        <v>714420.7</v>
      </c>
      <c r="N48" s="100"/>
      <c r="O48" s="100">
        <f>MIN(O14:O44)</f>
        <v>0</v>
      </c>
      <c r="P48" s="100"/>
      <c r="Q48" s="100">
        <f>MIN(Q14:Q44)</f>
        <v>0</v>
      </c>
      <c r="R48" s="100"/>
      <c r="S48" s="100">
        <f>MIN(S14:S44)</f>
        <v>0</v>
      </c>
      <c r="T48" s="100"/>
      <c r="U48" s="100">
        <f>MIN(U14:U44)</f>
        <v>13205</v>
      </c>
      <c r="V48" s="100"/>
      <c r="W48" s="100">
        <f>MIN(W14:W44)</f>
        <v>0</v>
      </c>
      <c r="X48" s="100"/>
      <c r="Y48" s="100">
        <f>MIN(Y14:Y44)</f>
        <v>25347.5</v>
      </c>
      <c r="Z48" s="100"/>
      <c r="AA48" s="100">
        <f>MIN(AA14:AA44)</f>
        <v>9758</v>
      </c>
      <c r="AB48" s="100"/>
      <c r="AC48" s="100">
        <f>MIN(AC14:AC44)</f>
        <v>0</v>
      </c>
      <c r="AD48" s="100"/>
      <c r="AE48" s="100">
        <f>MIN(AE14:AE44)</f>
        <v>0</v>
      </c>
      <c r="AF48" s="100"/>
      <c r="AG48" s="100">
        <f>MIN(AG14:AG44)</f>
        <v>117.5</v>
      </c>
      <c r="AH48" s="100"/>
      <c r="AI48" s="100">
        <f>MIN(AI14:AI44)</f>
        <v>0</v>
      </c>
      <c r="AJ48" s="100"/>
      <c r="AK48" s="100">
        <f>MIN(AK14:AK44)</f>
        <v>0</v>
      </c>
      <c r="AL48" s="100"/>
      <c r="AM48" s="100">
        <f>MIN(AM14:AM44)</f>
        <v>517.5</v>
      </c>
      <c r="AN48" s="100"/>
      <c r="AO48" s="100">
        <f>MIN(AO14:AO44)</f>
        <v>0</v>
      </c>
      <c r="AP48" s="100"/>
      <c r="AQ48" s="100">
        <f>MIN(AQ14:AQ44)</f>
        <v>0</v>
      </c>
      <c r="AR48" s="100"/>
      <c r="AS48" s="100">
        <f>MIN(AS14:AS44)</f>
        <v>0</v>
      </c>
      <c r="AT48" s="100"/>
      <c r="AU48" s="100">
        <f>MIN(AU14:AU44)</f>
        <v>2914.5</v>
      </c>
      <c r="AV48" s="100"/>
      <c r="AW48" s="100">
        <f>MIN(AW14:AW44)</f>
        <v>45</v>
      </c>
      <c r="AX48" s="100"/>
      <c r="AY48" s="100">
        <f>MIN(AY14:AY44)</f>
        <v>2393</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89.85</v>
      </c>
      <c r="BN48" s="100"/>
      <c r="BO48" s="100">
        <f>MIN(BO14:BO44)</f>
        <v>325.5</v>
      </c>
      <c r="BP48" s="100"/>
      <c r="BQ48" s="100">
        <f>MIN(BQ14:BQ44)</f>
        <v>8207.5</v>
      </c>
      <c r="BR48" s="100"/>
      <c r="BS48" s="100">
        <f>MIN(BS14:BS44)</f>
        <v>7632</v>
      </c>
      <c r="BT48" s="100"/>
      <c r="BU48" s="100">
        <f>MIN(BU14:BU44)</f>
        <v>97.7</v>
      </c>
      <c r="BV48" s="100"/>
      <c r="BW48" s="100">
        <f>MIN(BW14:BW44)</f>
        <v>1472.5</v>
      </c>
      <c r="BX48" s="100"/>
      <c r="BY48" s="100">
        <f>MIN(BY14:BY44)</f>
        <v>39.65</v>
      </c>
      <c r="BZ48" s="100"/>
      <c r="CA48" s="100">
        <f>MIN(CA14:CA44)</f>
        <v>5878</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69"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68" priority="1476" stopIfTrue="1" operator="greaterThan">
      <formula>D7</formula>
    </cfRule>
  </conditionalFormatting>
  <conditionalFormatting sqref="AF47:AV47 C47:AD47 AX47:CD47">
    <cfRule type="cellIs" dxfId="1467" priority="1477" stopIfTrue="1" operator="greaterThan">
      <formula>C7</formula>
    </cfRule>
  </conditionalFormatting>
  <conditionalFormatting sqref="P45">
    <cfRule type="cellIs" dxfId="1466" priority="1478" stopIfTrue="1" operator="lessThan">
      <formula>O$9</formula>
    </cfRule>
  </conditionalFormatting>
  <conditionalFormatting sqref="G49:G73 CC14:CC44 AE55:AE73 AW45:AW73 AE45:AE49">
    <cfRule type="expression" dxfId="1465"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4" priority="1480"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 G14:G16 E14:E15 AA33:AA35 AG33:AG35 AI33:AI35 AK33:AK35 AM33:AM35 AQ33:AQ35 AS33:AS35 AY33:AY35 AU33:AU35 BA33:BA35 BC33:BC35 BE33:BE35 AW33:AW35 Y33:Y35 AC33:AC35 AE33:AE35 AO33:AO35 BI33:BI35 BM33:BM35 BO33:BO35 BQ33:BQ35 BS33:BS35 BU33:BU35 BW33:BW35 BY33:BY35 CA33:CA35 BG33:BG35 BK33:BK35 C14:C44 K30:K44 S30:S44 Q30:Q44 O30:O44 M30:M44">
    <cfRule type="expression" dxfId="1463" priority="1473" stopIfTrue="1">
      <formula>AND(NOT(ISBLANK(C$7)),C14&gt;C$7)</formula>
    </cfRule>
  </conditionalFormatting>
  <conditionalFormatting sqref="X21">
    <cfRule type="expression" dxfId="1462" priority="1472" stopIfTrue="1">
      <formula>AND(NOT(ISBLANK(X$7)),X21&gt;X$7)</formula>
    </cfRule>
  </conditionalFormatting>
  <conditionalFormatting sqref="Z21">
    <cfRule type="expression" dxfId="1461" priority="1471" stopIfTrue="1">
      <formula>AND(NOT(ISBLANK(Z$7)),Z21&gt;Z$7)</formula>
    </cfRule>
  </conditionalFormatting>
  <conditionalFormatting sqref="AB21">
    <cfRule type="expression" dxfId="1460" priority="1470" stopIfTrue="1">
      <formula>AND(NOT(ISBLANK(AB$7)),AB21&gt;AB$7)</formula>
    </cfRule>
  </conditionalFormatting>
  <conditionalFormatting sqref="AD21">
    <cfRule type="expression" dxfId="1459" priority="1469" stopIfTrue="1">
      <formula>AND(NOT(ISBLANK(AD$7)),AD21&gt;AD$7)</formula>
    </cfRule>
  </conditionalFormatting>
  <conditionalFormatting sqref="AF21">
    <cfRule type="expression" dxfId="1458" priority="1468" stopIfTrue="1">
      <formula>AND(NOT(ISBLANK(AF$7)),AF21&gt;AF$7)</formula>
    </cfRule>
  </conditionalFormatting>
  <conditionalFormatting sqref="AH21">
    <cfRule type="expression" dxfId="1457" priority="1467" stopIfTrue="1">
      <formula>AND(NOT(ISBLANK(AH$7)),AH21&gt;AH$7)</formula>
    </cfRule>
  </conditionalFormatting>
  <conditionalFormatting sqref="AJ21">
    <cfRule type="expression" dxfId="1456" priority="1466" stopIfTrue="1">
      <formula>AND(NOT(ISBLANK(AJ$7)),AJ21&gt;AJ$7)</formula>
    </cfRule>
  </conditionalFormatting>
  <conditionalFormatting sqref="AL21">
    <cfRule type="expression" dxfId="1455" priority="1465" stopIfTrue="1">
      <formula>AND(NOT(ISBLANK(AL$7)),AL21&gt;AL$7)</formula>
    </cfRule>
  </conditionalFormatting>
  <conditionalFormatting sqref="AN21">
    <cfRule type="expression" dxfId="1454" priority="1464" stopIfTrue="1">
      <formula>AND(NOT(ISBLANK(AN$7)),AN21&gt;AN$7)</formula>
    </cfRule>
  </conditionalFormatting>
  <conditionalFormatting sqref="AP21">
    <cfRule type="expression" dxfId="1453" priority="1463" stopIfTrue="1">
      <formula>AND(NOT(ISBLANK(AP$7)),AP21&gt;AP$7)</formula>
    </cfRule>
  </conditionalFormatting>
  <conditionalFormatting sqref="AR21">
    <cfRule type="expression" dxfId="1452" priority="1462" stopIfTrue="1">
      <formula>AND(NOT(ISBLANK(AR$7)),AR21&gt;AR$7)</formula>
    </cfRule>
  </conditionalFormatting>
  <conditionalFormatting sqref="AT21">
    <cfRule type="expression" dxfId="1451" priority="1461" stopIfTrue="1">
      <formula>AND(NOT(ISBLANK(AT$7)),AT21&gt;AT$7)</formula>
    </cfRule>
  </conditionalFormatting>
  <conditionalFormatting sqref="AV21">
    <cfRule type="expression" dxfId="1450" priority="1460" stopIfTrue="1">
      <formula>AND(NOT(ISBLANK(AV$7)),AV21&gt;AV$7)</formula>
    </cfRule>
  </conditionalFormatting>
  <conditionalFormatting sqref="AX21">
    <cfRule type="expression" dxfId="1449" priority="1459" stopIfTrue="1">
      <formula>AND(NOT(ISBLANK(AX$7)),AX21&gt;AX$7)</formula>
    </cfRule>
  </conditionalFormatting>
  <conditionalFormatting sqref="AZ21">
    <cfRule type="expression" dxfId="1448" priority="1458" stopIfTrue="1">
      <formula>AND(NOT(ISBLANK(AZ$7)),AZ21&gt;AZ$7)</formula>
    </cfRule>
  </conditionalFormatting>
  <conditionalFormatting sqref="BB21">
    <cfRule type="expression" dxfId="1447" priority="1457" stopIfTrue="1">
      <formula>AND(NOT(ISBLANK(BB$7)),BB21&gt;BB$7)</formula>
    </cfRule>
  </conditionalFormatting>
  <conditionalFormatting sqref="BD21">
    <cfRule type="expression" dxfId="1446" priority="1456" stopIfTrue="1">
      <formula>AND(NOT(ISBLANK(BD$7)),BD21&gt;BD$7)</formula>
    </cfRule>
  </conditionalFormatting>
  <conditionalFormatting sqref="BF21">
    <cfRule type="expression" dxfId="1445" priority="1455" stopIfTrue="1">
      <formula>AND(NOT(ISBLANK(BF$7)),BF21&gt;BF$7)</formula>
    </cfRule>
  </conditionalFormatting>
  <conditionalFormatting sqref="BH21">
    <cfRule type="expression" dxfId="1444" priority="1454" stopIfTrue="1">
      <formula>AND(NOT(ISBLANK(BH$7)),BH21&gt;BH$7)</formula>
    </cfRule>
  </conditionalFormatting>
  <conditionalFormatting sqref="BJ21">
    <cfRule type="expression" dxfId="1443" priority="1453" stopIfTrue="1">
      <formula>AND(NOT(ISBLANK(BJ$7)),BJ21&gt;BJ$7)</formula>
    </cfRule>
  </conditionalFormatting>
  <conditionalFormatting sqref="BL21">
    <cfRule type="expression" dxfId="1442" priority="1452" stopIfTrue="1">
      <formula>AND(NOT(ISBLANK(BL$7)),BL21&gt;BL$7)</formula>
    </cfRule>
  </conditionalFormatting>
  <conditionalFormatting sqref="BN21">
    <cfRule type="expression" dxfId="1441" priority="1451" stopIfTrue="1">
      <formula>AND(NOT(ISBLANK(BN$7)),BN21&gt;BN$7)</formula>
    </cfRule>
  </conditionalFormatting>
  <conditionalFormatting sqref="BP21">
    <cfRule type="expression" dxfId="1440" priority="1450" stopIfTrue="1">
      <formula>AND(NOT(ISBLANK(BP$7)),BP21&gt;BP$7)</formula>
    </cfRule>
  </conditionalFormatting>
  <conditionalFormatting sqref="BR21">
    <cfRule type="expression" dxfId="1439" priority="1449" stopIfTrue="1">
      <formula>AND(NOT(ISBLANK(BR$7)),BR21&gt;BR$7)</formula>
    </cfRule>
  </conditionalFormatting>
  <conditionalFormatting sqref="BT21">
    <cfRule type="expression" dxfId="1438" priority="1448" stopIfTrue="1">
      <formula>AND(NOT(ISBLANK(BT$7)),BT21&gt;BT$7)</formula>
    </cfRule>
  </conditionalFormatting>
  <conditionalFormatting sqref="BV21">
    <cfRule type="expression" dxfId="1437" priority="1447" stopIfTrue="1">
      <formula>AND(NOT(ISBLANK(BV$7)),BV21&gt;BV$7)</formula>
    </cfRule>
  </conditionalFormatting>
  <conditionalFormatting sqref="BX21">
    <cfRule type="expression" dxfId="1436" priority="1446" stopIfTrue="1">
      <formula>AND(NOT(ISBLANK(BX$7)),BX21&gt;BX$7)</formula>
    </cfRule>
  </conditionalFormatting>
  <conditionalFormatting sqref="BZ21">
    <cfRule type="expression" dxfId="1435" priority="1445" stopIfTrue="1">
      <formula>AND(NOT(ISBLANK(BZ$7)),BZ21&gt;BZ$7)</formula>
    </cfRule>
  </conditionalFormatting>
  <conditionalFormatting sqref="CB21">
    <cfRule type="expression" dxfId="1434" priority="1444" stopIfTrue="1">
      <formula>AND(NOT(ISBLANK(CB$7)),CB21&gt;CB$7)</formula>
    </cfRule>
  </conditionalFormatting>
  <conditionalFormatting sqref="CB22">
    <cfRule type="expression" dxfId="1433" priority="1443" stopIfTrue="1">
      <formula>AND(NOT(ISBLANK(CB$7)),CB22&gt;CB$7)</formula>
    </cfRule>
  </conditionalFormatting>
  <conditionalFormatting sqref="BZ22">
    <cfRule type="expression" dxfId="1432" priority="1442" stopIfTrue="1">
      <formula>AND(NOT(ISBLANK(BZ$7)),BZ22&gt;BZ$7)</formula>
    </cfRule>
  </conditionalFormatting>
  <conditionalFormatting sqref="BX22">
    <cfRule type="expression" dxfId="1431" priority="1441" stopIfTrue="1">
      <formula>AND(NOT(ISBLANK(BX$7)),BX22&gt;BX$7)</formula>
    </cfRule>
  </conditionalFormatting>
  <conditionalFormatting sqref="BV22">
    <cfRule type="expression" dxfId="1430" priority="1440" stopIfTrue="1">
      <formula>AND(NOT(ISBLANK(BV$7)),BV22&gt;BV$7)</formula>
    </cfRule>
  </conditionalFormatting>
  <conditionalFormatting sqref="BT22">
    <cfRule type="expression" dxfId="1429" priority="1439" stopIfTrue="1">
      <formula>AND(NOT(ISBLANK(BT$7)),BT22&gt;BT$7)</formula>
    </cfRule>
  </conditionalFormatting>
  <conditionalFormatting sqref="BR22">
    <cfRule type="expression" dxfId="1428" priority="1438" stopIfTrue="1">
      <formula>AND(NOT(ISBLANK(BR$7)),BR22&gt;BR$7)</formula>
    </cfRule>
  </conditionalFormatting>
  <conditionalFormatting sqref="BP22">
    <cfRule type="expression" dxfId="1427" priority="1437" stopIfTrue="1">
      <formula>AND(NOT(ISBLANK(BP$7)),BP22&gt;BP$7)</formula>
    </cfRule>
  </conditionalFormatting>
  <conditionalFormatting sqref="BN22">
    <cfRule type="expression" dxfId="1426" priority="1436" stopIfTrue="1">
      <formula>AND(NOT(ISBLANK(BN$7)),BN22&gt;BN$7)</formula>
    </cfRule>
  </conditionalFormatting>
  <conditionalFormatting sqref="BL22">
    <cfRule type="expression" dxfId="1425" priority="1435" stopIfTrue="1">
      <formula>AND(NOT(ISBLANK(BL$7)),BL22&gt;BL$7)</formula>
    </cfRule>
  </conditionalFormatting>
  <conditionalFormatting sqref="BJ22">
    <cfRule type="expression" dxfId="1424" priority="1434" stopIfTrue="1">
      <formula>AND(NOT(ISBLANK(BJ$7)),BJ22&gt;BJ$7)</formula>
    </cfRule>
  </conditionalFormatting>
  <conditionalFormatting sqref="BH22">
    <cfRule type="expression" dxfId="1423" priority="1433" stopIfTrue="1">
      <formula>AND(NOT(ISBLANK(BH$7)),BH22&gt;BH$7)</formula>
    </cfRule>
  </conditionalFormatting>
  <conditionalFormatting sqref="BF22">
    <cfRule type="expression" dxfId="1422" priority="1432" stopIfTrue="1">
      <formula>AND(NOT(ISBLANK(BF$7)),BF22&gt;BF$7)</formula>
    </cfRule>
  </conditionalFormatting>
  <conditionalFormatting sqref="BD22">
    <cfRule type="expression" dxfId="1421" priority="1431" stopIfTrue="1">
      <formula>AND(NOT(ISBLANK(BD$7)),BD22&gt;BD$7)</formula>
    </cfRule>
  </conditionalFormatting>
  <conditionalFormatting sqref="BB22">
    <cfRule type="expression" dxfId="1420" priority="1430" stopIfTrue="1">
      <formula>AND(NOT(ISBLANK(BB$7)),BB22&gt;BB$7)</formula>
    </cfRule>
  </conditionalFormatting>
  <conditionalFormatting sqref="AZ22">
    <cfRule type="expression" dxfId="1419" priority="1429" stopIfTrue="1">
      <formula>AND(NOT(ISBLANK(AZ$7)),AZ22&gt;AZ$7)</formula>
    </cfRule>
  </conditionalFormatting>
  <conditionalFormatting sqref="AX22">
    <cfRule type="expression" dxfId="1418" priority="1428" stopIfTrue="1">
      <formula>AND(NOT(ISBLANK(AX$7)),AX22&gt;AX$7)</formula>
    </cfRule>
  </conditionalFormatting>
  <conditionalFormatting sqref="AV22">
    <cfRule type="expression" dxfId="1417" priority="1427" stopIfTrue="1">
      <formula>AND(NOT(ISBLANK(AV$7)),AV22&gt;AV$7)</formula>
    </cfRule>
  </conditionalFormatting>
  <conditionalFormatting sqref="AT22">
    <cfRule type="expression" dxfId="1416" priority="1426" stopIfTrue="1">
      <formula>AND(NOT(ISBLANK(AT$7)),AT22&gt;AT$7)</formula>
    </cfRule>
  </conditionalFormatting>
  <conditionalFormatting sqref="AR22">
    <cfRule type="expression" dxfId="1415" priority="1425" stopIfTrue="1">
      <formula>AND(NOT(ISBLANK(AR$7)),AR22&gt;AR$7)</formula>
    </cfRule>
  </conditionalFormatting>
  <conditionalFormatting sqref="AP22">
    <cfRule type="expression" dxfId="1414" priority="1424" stopIfTrue="1">
      <formula>AND(NOT(ISBLANK(AP$7)),AP22&gt;AP$7)</formula>
    </cfRule>
  </conditionalFormatting>
  <conditionalFormatting sqref="AN22">
    <cfRule type="expression" dxfId="1413" priority="1423" stopIfTrue="1">
      <formula>AND(NOT(ISBLANK(AN$7)),AN22&gt;AN$7)</formula>
    </cfRule>
  </conditionalFormatting>
  <conditionalFormatting sqref="AL22">
    <cfRule type="expression" dxfId="1412" priority="1422" stopIfTrue="1">
      <formula>AND(NOT(ISBLANK(AL$7)),AL22&gt;AL$7)</formula>
    </cfRule>
  </conditionalFormatting>
  <conditionalFormatting sqref="AJ22">
    <cfRule type="expression" dxfId="1411" priority="1421" stopIfTrue="1">
      <formula>AND(NOT(ISBLANK(AJ$7)),AJ22&gt;AJ$7)</formula>
    </cfRule>
  </conditionalFormatting>
  <conditionalFormatting sqref="AH22">
    <cfRule type="expression" dxfId="1410" priority="1420" stopIfTrue="1">
      <formula>AND(NOT(ISBLANK(AH$7)),AH22&gt;AH$7)</formula>
    </cfRule>
  </conditionalFormatting>
  <conditionalFormatting sqref="AF22">
    <cfRule type="expression" dxfId="1409" priority="1419" stopIfTrue="1">
      <formula>AND(NOT(ISBLANK(AF$7)),AF22&gt;AF$7)</formula>
    </cfRule>
  </conditionalFormatting>
  <conditionalFormatting sqref="AD22">
    <cfRule type="expression" dxfId="1408" priority="1418" stopIfTrue="1">
      <formula>AND(NOT(ISBLANK(AD$7)),AD22&gt;AD$7)</formula>
    </cfRule>
  </conditionalFormatting>
  <conditionalFormatting sqref="AB22">
    <cfRule type="expression" dxfId="1407" priority="1417" stopIfTrue="1">
      <formula>AND(NOT(ISBLANK(AB$7)),AB22&gt;AB$7)</formula>
    </cfRule>
  </conditionalFormatting>
  <conditionalFormatting sqref="Z22">
    <cfRule type="expression" dxfId="1406" priority="1416" stopIfTrue="1">
      <formula>AND(NOT(ISBLANK(Z$7)),Z22&gt;Z$7)</formula>
    </cfRule>
  </conditionalFormatting>
  <conditionalFormatting sqref="X22">
    <cfRule type="expression" dxfId="1405" priority="1415" stopIfTrue="1">
      <formula>AND(NOT(ISBLANK(X$7)),X22&gt;X$7)</formula>
    </cfRule>
  </conditionalFormatting>
  <conditionalFormatting sqref="V22">
    <cfRule type="expression" dxfId="1404" priority="1414" stopIfTrue="1">
      <formula>AND(NOT(ISBLANK(V$7)),V22&gt;V$7)</formula>
    </cfRule>
  </conditionalFormatting>
  <conditionalFormatting sqref="CB16">
    <cfRule type="expression" dxfId="1403" priority="1413" stopIfTrue="1">
      <formula>AND(NOT(ISBLANK(CB$7)),CB16&gt;CB$7)</formula>
    </cfRule>
  </conditionalFormatting>
  <conditionalFormatting sqref="BZ16">
    <cfRule type="expression" dxfId="1402" priority="1412" stopIfTrue="1">
      <formula>AND(NOT(ISBLANK(BZ$7)),BZ16&gt;BZ$7)</formula>
    </cfRule>
  </conditionalFormatting>
  <conditionalFormatting sqref="BX16">
    <cfRule type="expression" dxfId="1401" priority="1411" stopIfTrue="1">
      <formula>AND(NOT(ISBLANK(BX$7)),BX16&gt;BX$7)</formula>
    </cfRule>
  </conditionalFormatting>
  <conditionalFormatting sqref="BV16">
    <cfRule type="expression" dxfId="1400" priority="1410" stopIfTrue="1">
      <formula>AND(NOT(ISBLANK(BV$7)),BV16&gt;BV$7)</formula>
    </cfRule>
  </conditionalFormatting>
  <conditionalFormatting sqref="BT16">
    <cfRule type="expression" dxfId="1399" priority="1409" stopIfTrue="1">
      <formula>AND(NOT(ISBLANK(BT$7)),BT16&gt;BT$7)</formula>
    </cfRule>
  </conditionalFormatting>
  <conditionalFormatting sqref="BR16">
    <cfRule type="expression" dxfId="1398" priority="1408" stopIfTrue="1">
      <formula>AND(NOT(ISBLANK(BR$7)),BR16&gt;BR$7)</formula>
    </cfRule>
  </conditionalFormatting>
  <conditionalFormatting sqref="BP16">
    <cfRule type="expression" dxfId="1397" priority="1407" stopIfTrue="1">
      <formula>AND(NOT(ISBLANK(BP$7)),BP16&gt;BP$7)</formula>
    </cfRule>
  </conditionalFormatting>
  <conditionalFormatting sqref="BN16">
    <cfRule type="expression" dxfId="1396" priority="1406" stopIfTrue="1">
      <formula>AND(NOT(ISBLANK(BN$7)),BN16&gt;BN$7)</formula>
    </cfRule>
  </conditionalFormatting>
  <conditionalFormatting sqref="BL16">
    <cfRule type="expression" dxfId="1395" priority="1405" stopIfTrue="1">
      <formula>AND(NOT(ISBLANK(BL$7)),BL16&gt;BL$7)</formula>
    </cfRule>
  </conditionalFormatting>
  <conditionalFormatting sqref="BJ16">
    <cfRule type="expression" dxfId="1394" priority="1404" stopIfTrue="1">
      <formula>AND(NOT(ISBLANK(BJ$7)),BJ16&gt;BJ$7)</formula>
    </cfRule>
  </conditionalFormatting>
  <conditionalFormatting sqref="BH16">
    <cfRule type="expression" dxfId="1393" priority="1403" stopIfTrue="1">
      <formula>AND(NOT(ISBLANK(BH$7)),BH16&gt;BH$7)</formula>
    </cfRule>
  </conditionalFormatting>
  <conditionalFormatting sqref="BF16">
    <cfRule type="expression" dxfId="1392" priority="1402" stopIfTrue="1">
      <formula>AND(NOT(ISBLANK(BF$7)),BF16&gt;BF$7)</formula>
    </cfRule>
  </conditionalFormatting>
  <conditionalFormatting sqref="BD16">
    <cfRule type="expression" dxfId="1391" priority="1401" stopIfTrue="1">
      <formula>AND(NOT(ISBLANK(BD$7)),BD16&gt;BD$7)</formula>
    </cfRule>
  </conditionalFormatting>
  <conditionalFormatting sqref="BB16">
    <cfRule type="expression" dxfId="1390" priority="1400" stopIfTrue="1">
      <formula>AND(NOT(ISBLANK(BB$7)),BB16&gt;BB$7)</formula>
    </cfRule>
  </conditionalFormatting>
  <conditionalFormatting sqref="AZ16">
    <cfRule type="expression" dxfId="1389" priority="1399" stopIfTrue="1">
      <formula>AND(NOT(ISBLANK(AZ$7)),AZ16&gt;AZ$7)</formula>
    </cfRule>
  </conditionalFormatting>
  <conditionalFormatting sqref="AX16">
    <cfRule type="expression" dxfId="1388" priority="1398" stopIfTrue="1">
      <formula>AND(NOT(ISBLANK(AX$7)),AX16&gt;AX$7)</formula>
    </cfRule>
  </conditionalFormatting>
  <conditionalFormatting sqref="AV16">
    <cfRule type="expression" dxfId="1387" priority="1397" stopIfTrue="1">
      <formula>AND(NOT(ISBLANK(AV$7)),AV16&gt;AV$7)</formula>
    </cfRule>
  </conditionalFormatting>
  <conditionalFormatting sqref="AT16">
    <cfRule type="expression" dxfId="1386" priority="1396" stopIfTrue="1">
      <formula>AND(NOT(ISBLANK(AT$7)),AT16&gt;AT$7)</formula>
    </cfRule>
  </conditionalFormatting>
  <conditionalFormatting sqref="AR16">
    <cfRule type="expression" dxfId="1385" priority="1395" stopIfTrue="1">
      <formula>AND(NOT(ISBLANK(AR$7)),AR16&gt;AR$7)</formula>
    </cfRule>
  </conditionalFormatting>
  <conditionalFormatting sqref="AP16">
    <cfRule type="expression" dxfId="1384" priority="1394" stopIfTrue="1">
      <formula>AND(NOT(ISBLANK(AP$7)),AP16&gt;AP$7)</formula>
    </cfRule>
  </conditionalFormatting>
  <conditionalFormatting sqref="AN16">
    <cfRule type="expression" dxfId="1383" priority="1393" stopIfTrue="1">
      <formula>AND(NOT(ISBLANK(AN$7)),AN16&gt;AN$7)</formula>
    </cfRule>
  </conditionalFormatting>
  <conditionalFormatting sqref="AL16">
    <cfRule type="expression" dxfId="1382" priority="1392" stopIfTrue="1">
      <formula>AND(NOT(ISBLANK(AL$7)),AL16&gt;AL$7)</formula>
    </cfRule>
  </conditionalFormatting>
  <conditionalFormatting sqref="AJ16">
    <cfRule type="expression" dxfId="1381" priority="1391" stopIfTrue="1">
      <formula>AND(NOT(ISBLANK(AJ$7)),AJ16&gt;AJ$7)</formula>
    </cfRule>
  </conditionalFormatting>
  <conditionalFormatting sqref="AH16">
    <cfRule type="expression" dxfId="1380" priority="1390" stopIfTrue="1">
      <formula>AND(NOT(ISBLANK(AH$7)),AH16&gt;AH$7)</formula>
    </cfRule>
  </conditionalFormatting>
  <conditionalFormatting sqref="AF16">
    <cfRule type="expression" dxfId="1379" priority="1389" stopIfTrue="1">
      <formula>AND(NOT(ISBLANK(AF$7)),AF16&gt;AF$7)</formula>
    </cfRule>
  </conditionalFormatting>
  <conditionalFormatting sqref="AD16">
    <cfRule type="expression" dxfId="1378" priority="1388" stopIfTrue="1">
      <formula>AND(NOT(ISBLANK(AD$7)),AD16&gt;AD$7)</formula>
    </cfRule>
  </conditionalFormatting>
  <conditionalFormatting sqref="AB16">
    <cfRule type="expression" dxfId="1377" priority="1387" stopIfTrue="1">
      <formula>AND(NOT(ISBLANK(AB$7)),AB16&gt;AB$7)</formula>
    </cfRule>
  </conditionalFormatting>
  <conditionalFormatting sqref="Z16">
    <cfRule type="expression" dxfId="1376" priority="1386" stopIfTrue="1">
      <formula>AND(NOT(ISBLANK(Z$7)),Z16&gt;Z$7)</formula>
    </cfRule>
  </conditionalFormatting>
  <conditionalFormatting sqref="X16">
    <cfRule type="expression" dxfId="1375" priority="1385" stopIfTrue="1">
      <formula>AND(NOT(ISBLANK(X$7)),X16&gt;X$7)</formula>
    </cfRule>
  </conditionalFormatting>
  <conditionalFormatting sqref="V16">
    <cfRule type="expression" dxfId="1374" priority="1384" stopIfTrue="1">
      <formula>AND(NOT(ISBLANK(V$7)),V16&gt;V$7)</formula>
    </cfRule>
  </conditionalFormatting>
  <conditionalFormatting sqref="CB24">
    <cfRule type="expression" dxfId="1373" priority="1383" stopIfTrue="1">
      <formula>AND(NOT(ISBLANK(CB$7)),CB24&gt;CB$7)</formula>
    </cfRule>
  </conditionalFormatting>
  <conditionalFormatting sqref="BZ24">
    <cfRule type="expression" dxfId="1372" priority="1382" stopIfTrue="1">
      <formula>AND(NOT(ISBLANK(BZ$7)),BZ24&gt;BZ$7)</formula>
    </cfRule>
  </conditionalFormatting>
  <conditionalFormatting sqref="BX24">
    <cfRule type="expression" dxfId="1371" priority="1381" stopIfTrue="1">
      <formula>AND(NOT(ISBLANK(BX$7)),BX24&gt;BX$7)</formula>
    </cfRule>
  </conditionalFormatting>
  <conditionalFormatting sqref="BV24">
    <cfRule type="expression" dxfId="1370" priority="1380" stopIfTrue="1">
      <formula>AND(NOT(ISBLANK(BV$7)),BV24&gt;BV$7)</formula>
    </cfRule>
  </conditionalFormatting>
  <conditionalFormatting sqref="BT24">
    <cfRule type="expression" dxfId="1369" priority="1379" stopIfTrue="1">
      <formula>AND(NOT(ISBLANK(BT$7)),BT24&gt;BT$7)</formula>
    </cfRule>
  </conditionalFormatting>
  <conditionalFormatting sqref="BR24">
    <cfRule type="expression" dxfId="1368" priority="1378" stopIfTrue="1">
      <formula>AND(NOT(ISBLANK(BR$7)),BR24&gt;BR$7)</formula>
    </cfRule>
  </conditionalFormatting>
  <conditionalFormatting sqref="BP24">
    <cfRule type="expression" dxfId="1367" priority="1377" stopIfTrue="1">
      <formula>AND(NOT(ISBLANK(BP$7)),BP24&gt;BP$7)</formula>
    </cfRule>
  </conditionalFormatting>
  <conditionalFormatting sqref="BN24">
    <cfRule type="expression" dxfId="1366" priority="1376" stopIfTrue="1">
      <formula>AND(NOT(ISBLANK(BN$7)),BN24&gt;BN$7)</formula>
    </cfRule>
  </conditionalFormatting>
  <conditionalFormatting sqref="BL24">
    <cfRule type="expression" dxfId="1365" priority="1375" stopIfTrue="1">
      <formula>AND(NOT(ISBLANK(BL$7)),BL24&gt;BL$7)</formula>
    </cfRule>
  </conditionalFormatting>
  <conditionalFormatting sqref="BJ24">
    <cfRule type="expression" dxfId="1364" priority="1374" stopIfTrue="1">
      <formula>AND(NOT(ISBLANK(BJ$7)),BJ24&gt;BJ$7)</formula>
    </cfRule>
  </conditionalFormatting>
  <conditionalFormatting sqref="BH24">
    <cfRule type="expression" dxfId="1363" priority="1373" stopIfTrue="1">
      <formula>AND(NOT(ISBLANK(BH$7)),BH24&gt;BH$7)</formula>
    </cfRule>
  </conditionalFormatting>
  <conditionalFormatting sqref="BF24">
    <cfRule type="expression" dxfId="1362" priority="1372" stopIfTrue="1">
      <formula>AND(NOT(ISBLANK(BF$7)),BF24&gt;BF$7)</formula>
    </cfRule>
  </conditionalFormatting>
  <conditionalFormatting sqref="BD24">
    <cfRule type="expression" dxfId="1361" priority="1371" stopIfTrue="1">
      <formula>AND(NOT(ISBLANK(BD$7)),BD24&gt;BD$7)</formula>
    </cfRule>
  </conditionalFormatting>
  <conditionalFormatting sqref="BB24">
    <cfRule type="expression" dxfId="1360" priority="1370" stopIfTrue="1">
      <formula>AND(NOT(ISBLANK(BB$7)),BB24&gt;BB$7)</formula>
    </cfRule>
  </conditionalFormatting>
  <conditionalFormatting sqref="AZ24">
    <cfRule type="expression" dxfId="1359" priority="1369" stopIfTrue="1">
      <formula>AND(NOT(ISBLANK(AZ$7)),AZ24&gt;AZ$7)</formula>
    </cfRule>
  </conditionalFormatting>
  <conditionalFormatting sqref="AX24">
    <cfRule type="expression" dxfId="1358" priority="1368" stopIfTrue="1">
      <formula>AND(NOT(ISBLANK(AX$7)),AX24&gt;AX$7)</formula>
    </cfRule>
  </conditionalFormatting>
  <conditionalFormatting sqref="AV24">
    <cfRule type="expression" dxfId="1357" priority="1367" stopIfTrue="1">
      <formula>AND(NOT(ISBLANK(AV$7)),AV24&gt;AV$7)</formula>
    </cfRule>
  </conditionalFormatting>
  <conditionalFormatting sqref="AT24">
    <cfRule type="expression" dxfId="1356" priority="1366" stopIfTrue="1">
      <formula>AND(NOT(ISBLANK(AT$7)),AT24&gt;AT$7)</formula>
    </cfRule>
  </conditionalFormatting>
  <conditionalFormatting sqref="AR24">
    <cfRule type="expression" dxfId="1355" priority="1365" stopIfTrue="1">
      <formula>AND(NOT(ISBLANK(AR$7)),AR24&gt;AR$7)</formula>
    </cfRule>
  </conditionalFormatting>
  <conditionalFormatting sqref="AP24">
    <cfRule type="expression" dxfId="1354" priority="1364" stopIfTrue="1">
      <formula>AND(NOT(ISBLANK(AP$7)),AP24&gt;AP$7)</formula>
    </cfRule>
  </conditionalFormatting>
  <conditionalFormatting sqref="AN24">
    <cfRule type="expression" dxfId="1353" priority="1363" stopIfTrue="1">
      <formula>AND(NOT(ISBLANK(AN$7)),AN24&gt;AN$7)</formula>
    </cfRule>
  </conditionalFormatting>
  <conditionalFormatting sqref="AL24">
    <cfRule type="expression" dxfId="1352" priority="1362" stopIfTrue="1">
      <formula>AND(NOT(ISBLANK(AL$7)),AL24&gt;AL$7)</formula>
    </cfRule>
  </conditionalFormatting>
  <conditionalFormatting sqref="AJ24">
    <cfRule type="expression" dxfId="1351" priority="1361" stopIfTrue="1">
      <formula>AND(NOT(ISBLANK(AJ$7)),AJ24&gt;AJ$7)</formula>
    </cfRule>
  </conditionalFormatting>
  <conditionalFormatting sqref="AH24">
    <cfRule type="expression" dxfId="1350" priority="1360" stopIfTrue="1">
      <formula>AND(NOT(ISBLANK(AH$7)),AH24&gt;AH$7)</formula>
    </cfRule>
  </conditionalFormatting>
  <conditionalFormatting sqref="AF24">
    <cfRule type="expression" dxfId="1349" priority="1359" stopIfTrue="1">
      <formula>AND(NOT(ISBLANK(AF$7)),AF24&gt;AF$7)</formula>
    </cfRule>
  </conditionalFormatting>
  <conditionalFormatting sqref="AD24">
    <cfRule type="expression" dxfId="1348" priority="1358" stopIfTrue="1">
      <formula>AND(NOT(ISBLANK(AD$7)),AD24&gt;AD$7)</formula>
    </cfRule>
  </conditionalFormatting>
  <conditionalFormatting sqref="AB24">
    <cfRule type="expression" dxfId="1347" priority="1357" stopIfTrue="1">
      <formula>AND(NOT(ISBLANK(AB$7)),AB24&gt;AB$7)</formula>
    </cfRule>
  </conditionalFormatting>
  <conditionalFormatting sqref="Z24">
    <cfRule type="expression" dxfId="1346" priority="1356" stopIfTrue="1">
      <formula>AND(NOT(ISBLANK(Z$7)),Z24&gt;Z$7)</formula>
    </cfRule>
  </conditionalFormatting>
  <conditionalFormatting sqref="X24">
    <cfRule type="expression" dxfId="1345" priority="1355" stopIfTrue="1">
      <formula>AND(NOT(ISBLANK(X$7)),X24&gt;X$7)</formula>
    </cfRule>
  </conditionalFormatting>
  <conditionalFormatting sqref="V24">
    <cfRule type="expression" dxfId="1344" priority="1354" stopIfTrue="1">
      <formula>AND(NOT(ISBLANK(V$7)),V24&gt;V$7)</formula>
    </cfRule>
  </conditionalFormatting>
  <conditionalFormatting sqref="BL18">
    <cfRule type="expression" dxfId="1343" priority="1353" stopIfTrue="1">
      <formula>AND(NOT(ISBLANK(BL$7)),BL18&gt;BL$7)</formula>
    </cfRule>
  </conditionalFormatting>
  <conditionalFormatting sqref="AZ18">
    <cfRule type="expression" dxfId="1342" priority="1352" stopIfTrue="1">
      <formula>AND(NOT(ISBLANK(AZ$7)),AZ18&gt;AZ$7)</formula>
    </cfRule>
  </conditionalFormatting>
  <conditionalFormatting sqref="AD18">
    <cfRule type="expression" dxfId="1341" priority="1351" stopIfTrue="1">
      <formula>AND(NOT(ISBLANK(AD$7)),AD18&gt;AD$7)</formula>
    </cfRule>
  </conditionalFormatting>
  <conditionalFormatting sqref="BZ18">
    <cfRule type="expression" dxfId="1340" priority="1350" stopIfTrue="1">
      <formula>AND(NOT(ISBLANK(BZ$7)),BZ18&gt;BZ$7)</formula>
    </cfRule>
  </conditionalFormatting>
  <conditionalFormatting sqref="BV18">
    <cfRule type="expression" dxfId="1339" priority="1349" stopIfTrue="1">
      <formula>AND(NOT(ISBLANK(BV$7)),BV18&gt;BV$7)</formula>
    </cfRule>
  </conditionalFormatting>
  <conditionalFormatting sqref="BF18">
    <cfRule type="expression" dxfId="1338" priority="1348" stopIfTrue="1">
      <formula>AND(NOT(ISBLANK(BF$7)),BF18&gt;BF$7)</formula>
    </cfRule>
  </conditionalFormatting>
  <conditionalFormatting sqref="BR18">
    <cfRule type="expression" dxfId="1337" priority="1347" stopIfTrue="1">
      <formula>AND(NOT(ISBLANK(BR$7)),BR18&gt;BR$7)</formula>
    </cfRule>
  </conditionalFormatting>
  <conditionalFormatting sqref="AF18">
    <cfRule type="expression" dxfId="1336" priority="1346" stopIfTrue="1">
      <formula>AND(NOT(ISBLANK(AF$7)),AF18&gt;AF$7)</formula>
    </cfRule>
  </conditionalFormatting>
  <conditionalFormatting sqref="BH18">
    <cfRule type="expression" dxfId="1335" priority="1345" stopIfTrue="1">
      <formula>AND(NOT(ISBLANK(BH$7)),BH18&gt;BH$7)</formula>
    </cfRule>
  </conditionalFormatting>
  <conditionalFormatting sqref="AR18">
    <cfRule type="expression" dxfId="1334" priority="1344" stopIfTrue="1">
      <formula>AND(NOT(ISBLANK(AR$7)),AR18&gt;AR$7)</formula>
    </cfRule>
  </conditionalFormatting>
  <conditionalFormatting sqref="AH18">
    <cfRule type="expression" dxfId="1333" priority="1343" stopIfTrue="1">
      <formula>AND(NOT(ISBLANK(AH$7)),AH18&gt;AH$7)</formula>
    </cfRule>
  </conditionalFormatting>
  <conditionalFormatting sqref="AV18">
    <cfRule type="expression" dxfId="1332" priority="1342" stopIfTrue="1">
      <formula>AND(NOT(ISBLANK(AV$7)),AV18&gt;AV$7)</formula>
    </cfRule>
  </conditionalFormatting>
  <conditionalFormatting sqref="AP18">
    <cfRule type="expression" dxfId="1331" priority="1341" stopIfTrue="1">
      <formula>AND(NOT(ISBLANK(AP$7)),AP18&gt;AP$7)</formula>
    </cfRule>
  </conditionalFormatting>
  <conditionalFormatting sqref="AB18">
    <cfRule type="expression" dxfId="1330" priority="1340" stopIfTrue="1">
      <formula>AND(NOT(ISBLANK(AB$7)),AB18&gt;AB$7)</formula>
    </cfRule>
  </conditionalFormatting>
  <conditionalFormatting sqref="BJ18">
    <cfRule type="expression" dxfId="1329" priority="1339" stopIfTrue="1">
      <formula>AND(NOT(ISBLANK(BJ$7)),BJ18&gt;BJ$7)</formula>
    </cfRule>
  </conditionalFormatting>
  <conditionalFormatting sqref="BT18">
    <cfRule type="expression" dxfId="1328" priority="1338" stopIfTrue="1">
      <formula>AND(NOT(ISBLANK(BT$7)),BT18&gt;BT$7)</formula>
    </cfRule>
  </conditionalFormatting>
  <conditionalFormatting sqref="AX18">
    <cfRule type="expression" dxfId="1327" priority="1337" stopIfTrue="1">
      <formula>AND(NOT(ISBLANK(AX$7)),AX18&gt;AX$7)</formula>
    </cfRule>
  </conditionalFormatting>
  <conditionalFormatting sqref="BB18">
    <cfRule type="expression" dxfId="1326" priority="1336" stopIfTrue="1">
      <formula>AND(NOT(ISBLANK(BB$7)),BB18&gt;BB$7)</formula>
    </cfRule>
  </conditionalFormatting>
  <conditionalFormatting sqref="BX18">
    <cfRule type="expression" dxfId="1325" priority="1335" stopIfTrue="1">
      <formula>AND(NOT(ISBLANK(BX$7)),BX18&gt;BX$7)</formula>
    </cfRule>
  </conditionalFormatting>
  <conditionalFormatting sqref="AJ18">
    <cfRule type="expression" dxfId="1324" priority="1334" stopIfTrue="1">
      <formula>AND(NOT(ISBLANK(AJ$7)),AJ18&gt;AJ$7)</formula>
    </cfRule>
  </conditionalFormatting>
  <conditionalFormatting sqref="Z18">
    <cfRule type="expression" dxfId="1323" priority="1333" stopIfTrue="1">
      <formula>AND(NOT(ISBLANK(Z$7)),Z18&gt;Z$7)</formula>
    </cfRule>
  </conditionalFormatting>
  <conditionalFormatting sqref="AL18">
    <cfRule type="expression" dxfId="1322" priority="1332" stopIfTrue="1">
      <formula>AND(NOT(ISBLANK(AL$7)),AL18&gt;AL$7)</formula>
    </cfRule>
  </conditionalFormatting>
  <conditionalFormatting sqref="CB18">
    <cfRule type="expression" dxfId="1321" priority="1331" stopIfTrue="1">
      <formula>AND(NOT(ISBLANK(CB$7)),CB18&gt;CB$7)</formula>
    </cfRule>
  </conditionalFormatting>
  <conditionalFormatting sqref="BP18">
    <cfRule type="expression" dxfId="1320" priority="1330" stopIfTrue="1">
      <formula>AND(NOT(ISBLANK(BP$7)),BP18&gt;BP$7)</formula>
    </cfRule>
  </conditionalFormatting>
  <conditionalFormatting sqref="BN18">
    <cfRule type="expression" dxfId="1319" priority="1329" stopIfTrue="1">
      <formula>AND(NOT(ISBLANK(BN$7)),BN18&gt;BN$7)</formula>
    </cfRule>
  </conditionalFormatting>
  <conditionalFormatting sqref="BD18">
    <cfRule type="expression" dxfId="1318" priority="1328" stopIfTrue="1">
      <formula>AND(NOT(ISBLANK(BD$7)),BD18&gt;BD$7)</formula>
    </cfRule>
  </conditionalFormatting>
  <conditionalFormatting sqref="AT18">
    <cfRule type="expression" dxfId="1317" priority="1327" stopIfTrue="1">
      <formula>AND(NOT(ISBLANK(AT$7)),AT18&gt;AT$7)</formula>
    </cfRule>
  </conditionalFormatting>
  <conditionalFormatting sqref="AM18">
    <cfRule type="expression" dxfId="1316" priority="1326" stopIfTrue="1">
      <formula>AND(NOT(ISBLANK(AM$7)),AM18&gt;AM$7)</formula>
    </cfRule>
  </conditionalFormatting>
  <conditionalFormatting sqref="AN18">
    <cfRule type="expression" dxfId="1315" priority="1325" stopIfTrue="1">
      <formula>AND(NOT(ISBLANK(AN$7)),AN18&gt;AN$7)</formula>
    </cfRule>
  </conditionalFormatting>
  <conditionalFormatting sqref="V18">
    <cfRule type="expression" dxfId="1314" priority="1324" stopIfTrue="1">
      <formula>AND(NOT(ISBLANK(V$7)),V18&gt;V$7)</formula>
    </cfRule>
  </conditionalFormatting>
  <conditionalFormatting sqref="V26">
    <cfRule type="expression" dxfId="1313" priority="1323" stopIfTrue="1">
      <formula>AND(NOT(ISBLANK(V$7)),V26&gt;V$7)</formula>
    </cfRule>
  </conditionalFormatting>
  <conditionalFormatting sqref="AD18">
    <cfRule type="expression" dxfId="1312" priority="1322" stopIfTrue="1">
      <formula>AND(NOT(ISBLANK(AD$7)),AD18&gt;AD$7)</formula>
    </cfRule>
  </conditionalFormatting>
  <conditionalFormatting sqref="AF18">
    <cfRule type="expression" dxfId="1311" priority="1321" stopIfTrue="1">
      <formula>AND(NOT(ISBLANK(AF$7)),AF18&gt;AF$7)</formula>
    </cfRule>
  </conditionalFormatting>
  <conditionalFormatting sqref="AH18">
    <cfRule type="expression" dxfId="1310" priority="1320" stopIfTrue="1">
      <formula>AND(NOT(ISBLANK(AH$7)),AH18&gt;AH$7)</formula>
    </cfRule>
  </conditionalFormatting>
  <conditionalFormatting sqref="AJ18">
    <cfRule type="expression" dxfId="1309" priority="1319" stopIfTrue="1">
      <formula>AND(NOT(ISBLANK(AJ$7)),AJ18&gt;AJ$7)</formula>
    </cfRule>
  </conditionalFormatting>
  <conditionalFormatting sqref="V26">
    <cfRule type="expression" dxfId="1308" priority="1318" stopIfTrue="1">
      <formula>AND(NOT(ISBLANK(V$7)),V26&gt;V$7)</formula>
    </cfRule>
  </conditionalFormatting>
  <conditionalFormatting sqref="V18">
    <cfRule type="expression" dxfId="1307" priority="1317" stopIfTrue="1">
      <formula>AND(NOT(ISBLANK(V$7)),V18&gt;V$7)</formula>
    </cfRule>
  </conditionalFormatting>
  <conditionalFormatting sqref="V18">
    <cfRule type="expression" dxfId="1306" priority="1316" stopIfTrue="1">
      <formula>AND(NOT(ISBLANK(V$7)),V18&gt;V$7)</formula>
    </cfRule>
  </conditionalFormatting>
  <conditionalFormatting sqref="Z18">
    <cfRule type="expression" dxfId="1305" priority="1315" stopIfTrue="1">
      <formula>AND(NOT(ISBLANK(Z$7)),Z18&gt;Z$7)</formula>
    </cfRule>
  </conditionalFormatting>
  <conditionalFormatting sqref="AB18">
    <cfRule type="expression" dxfId="1304" priority="1314" stopIfTrue="1">
      <formula>AND(NOT(ISBLANK(AB$7)),AB18&gt;AB$7)</formula>
    </cfRule>
  </conditionalFormatting>
  <conditionalFormatting sqref="AL18">
    <cfRule type="expression" dxfId="1303" priority="1313" stopIfTrue="1">
      <formula>AND(NOT(ISBLANK(AL$7)),AL18&gt;AL$7)</formula>
    </cfRule>
  </conditionalFormatting>
  <conditionalFormatting sqref="AN18">
    <cfRule type="expression" dxfId="1302" priority="1312" stopIfTrue="1">
      <formula>AND(NOT(ISBLANK(AN$7)),AN18&gt;AN$7)</formula>
    </cfRule>
  </conditionalFormatting>
  <conditionalFormatting sqref="AP18">
    <cfRule type="expression" dxfId="1301" priority="1311" stopIfTrue="1">
      <formula>AND(NOT(ISBLANK(AP$7)),AP18&gt;AP$7)</formula>
    </cfRule>
  </conditionalFormatting>
  <conditionalFormatting sqref="AR18">
    <cfRule type="expression" dxfId="1300" priority="1310" stopIfTrue="1">
      <formula>AND(NOT(ISBLANK(AR$7)),AR18&gt;AR$7)</formula>
    </cfRule>
  </conditionalFormatting>
  <conditionalFormatting sqref="AT18">
    <cfRule type="expression" dxfId="1299" priority="1309" stopIfTrue="1">
      <formula>AND(NOT(ISBLANK(AT$7)),AT18&gt;AT$7)</formula>
    </cfRule>
  </conditionalFormatting>
  <conditionalFormatting sqref="AV18">
    <cfRule type="expression" dxfId="1298" priority="1308" stopIfTrue="1">
      <formula>AND(NOT(ISBLANK(AV$7)),AV18&gt;AV$7)</formula>
    </cfRule>
  </conditionalFormatting>
  <conditionalFormatting sqref="AX18">
    <cfRule type="expression" dxfId="1297" priority="1307" stopIfTrue="1">
      <formula>AND(NOT(ISBLANK(AX$7)),AX18&gt;AX$7)</formula>
    </cfRule>
  </conditionalFormatting>
  <conditionalFormatting sqref="AZ18">
    <cfRule type="expression" dxfId="1296" priority="1306" stopIfTrue="1">
      <formula>AND(NOT(ISBLANK(AZ$7)),AZ18&gt;AZ$7)</formula>
    </cfRule>
  </conditionalFormatting>
  <conditionalFormatting sqref="BB18">
    <cfRule type="expression" dxfId="1295" priority="1305" stopIfTrue="1">
      <formula>AND(NOT(ISBLANK(BB$7)),BB18&gt;BB$7)</formula>
    </cfRule>
  </conditionalFormatting>
  <conditionalFormatting sqref="BD18">
    <cfRule type="expression" dxfId="1294" priority="1304" stopIfTrue="1">
      <formula>AND(NOT(ISBLANK(BD$7)),BD18&gt;BD$7)</formula>
    </cfRule>
  </conditionalFormatting>
  <conditionalFormatting sqref="BF18">
    <cfRule type="expression" dxfId="1293" priority="1303" stopIfTrue="1">
      <formula>AND(NOT(ISBLANK(BF$7)),BF18&gt;BF$7)</formula>
    </cfRule>
  </conditionalFormatting>
  <conditionalFormatting sqref="BH18">
    <cfRule type="expression" dxfId="1292" priority="1302" stopIfTrue="1">
      <formula>AND(NOT(ISBLANK(BH$7)),BH18&gt;BH$7)</formula>
    </cfRule>
  </conditionalFormatting>
  <conditionalFormatting sqref="BJ18">
    <cfRule type="expression" dxfId="1291" priority="1301" stopIfTrue="1">
      <formula>AND(NOT(ISBLANK(BJ$7)),BJ18&gt;BJ$7)</formula>
    </cfRule>
  </conditionalFormatting>
  <conditionalFormatting sqref="BL18">
    <cfRule type="expression" dxfId="1290" priority="1300" stopIfTrue="1">
      <formula>AND(NOT(ISBLANK(BL$7)),BL18&gt;BL$7)</formula>
    </cfRule>
  </conditionalFormatting>
  <conditionalFormatting sqref="BN18">
    <cfRule type="expression" dxfId="1289" priority="1299" stopIfTrue="1">
      <formula>AND(NOT(ISBLANK(BN$7)),BN18&gt;BN$7)</formula>
    </cfRule>
  </conditionalFormatting>
  <conditionalFormatting sqref="BP18">
    <cfRule type="expression" dxfId="1288" priority="1298" stopIfTrue="1">
      <formula>AND(NOT(ISBLANK(BP$7)),BP18&gt;BP$7)</formula>
    </cfRule>
  </conditionalFormatting>
  <conditionalFormatting sqref="BR18">
    <cfRule type="expression" dxfId="1287" priority="1297" stopIfTrue="1">
      <formula>AND(NOT(ISBLANK(BR$7)),BR18&gt;BR$7)</formula>
    </cfRule>
  </conditionalFormatting>
  <conditionalFormatting sqref="BT18">
    <cfRule type="expression" dxfId="1286" priority="1296" stopIfTrue="1">
      <formula>AND(NOT(ISBLANK(BT$7)),BT18&gt;BT$7)</formula>
    </cfRule>
  </conditionalFormatting>
  <conditionalFormatting sqref="BV18">
    <cfRule type="expression" dxfId="1285" priority="1295" stopIfTrue="1">
      <formula>AND(NOT(ISBLANK(BV$7)),BV18&gt;BV$7)</formula>
    </cfRule>
  </conditionalFormatting>
  <conditionalFormatting sqref="BX18">
    <cfRule type="expression" dxfId="1284" priority="1294" stopIfTrue="1">
      <formula>AND(NOT(ISBLANK(BX$7)),BX18&gt;BX$7)</formula>
    </cfRule>
  </conditionalFormatting>
  <conditionalFormatting sqref="BZ18">
    <cfRule type="expression" dxfId="1283" priority="1293" stopIfTrue="1">
      <formula>AND(NOT(ISBLANK(BZ$7)),BZ18&gt;BZ$7)</formula>
    </cfRule>
  </conditionalFormatting>
  <conditionalFormatting sqref="V16">
    <cfRule type="expression" dxfId="1282" priority="1292" stopIfTrue="1">
      <formula>AND(NOT(ISBLANK(V$7)),V16&gt;V$7)</formula>
    </cfRule>
  </conditionalFormatting>
  <conditionalFormatting sqref="V16">
    <cfRule type="expression" dxfId="1281" priority="1291" stopIfTrue="1">
      <formula>AND(NOT(ISBLANK(V$7)),V16&gt;V$7)</formula>
    </cfRule>
  </conditionalFormatting>
  <conditionalFormatting sqref="V16">
    <cfRule type="expression" dxfId="1280" priority="1290" stopIfTrue="1">
      <formula>AND(NOT(ISBLANK(V$7)),V16&gt;V$7)</formula>
    </cfRule>
  </conditionalFormatting>
  <conditionalFormatting sqref="X16">
    <cfRule type="expression" dxfId="1279" priority="1289" stopIfTrue="1">
      <formula>AND(NOT(ISBLANK(X$7)),X16&gt;X$7)</formula>
    </cfRule>
  </conditionalFormatting>
  <conditionalFormatting sqref="X16">
    <cfRule type="expression" dxfId="1278" priority="1288" stopIfTrue="1">
      <formula>AND(NOT(ISBLANK(X$7)),X16&gt;X$7)</formula>
    </cfRule>
  </conditionalFormatting>
  <conditionalFormatting sqref="X16">
    <cfRule type="expression" dxfId="1277" priority="1287" stopIfTrue="1">
      <formula>AND(NOT(ISBLANK(X$7)),X16&gt;X$7)</formula>
    </cfRule>
  </conditionalFormatting>
  <conditionalFormatting sqref="X16">
    <cfRule type="expression" dxfId="1276" priority="1286" stopIfTrue="1">
      <formula>AND(NOT(ISBLANK(X$7)),X16&gt;X$7)</formula>
    </cfRule>
  </conditionalFormatting>
  <conditionalFormatting sqref="Z16">
    <cfRule type="expression" dxfId="1275" priority="1285" stopIfTrue="1">
      <formula>AND(NOT(ISBLANK(Z$7)),Z16&gt;Z$7)</formula>
    </cfRule>
  </conditionalFormatting>
  <conditionalFormatting sqref="Z16">
    <cfRule type="expression" dxfId="1274" priority="1284" stopIfTrue="1">
      <formula>AND(NOT(ISBLANK(Z$7)),Z16&gt;Z$7)</formula>
    </cfRule>
  </conditionalFormatting>
  <conditionalFormatting sqref="Z16">
    <cfRule type="expression" dxfId="1273" priority="1283" stopIfTrue="1">
      <formula>AND(NOT(ISBLANK(Z$7)),Z16&gt;Z$7)</formula>
    </cfRule>
  </conditionalFormatting>
  <conditionalFormatting sqref="Z16">
    <cfRule type="expression" dxfId="1272" priority="1282" stopIfTrue="1">
      <formula>AND(NOT(ISBLANK(Z$7)),Z16&gt;Z$7)</formula>
    </cfRule>
  </conditionalFormatting>
  <conditionalFormatting sqref="Z16">
    <cfRule type="expression" dxfId="1271" priority="1281" stopIfTrue="1">
      <formula>AND(NOT(ISBLANK(Z$7)),Z16&gt;Z$7)</formula>
    </cfRule>
  </conditionalFormatting>
  <conditionalFormatting sqref="AB16">
    <cfRule type="expression" dxfId="1270" priority="1280" stopIfTrue="1">
      <formula>AND(NOT(ISBLANK(AB$7)),AB16&gt;AB$7)</formula>
    </cfRule>
  </conditionalFormatting>
  <conditionalFormatting sqref="AB16">
    <cfRule type="expression" dxfId="1269" priority="1279" stopIfTrue="1">
      <formula>AND(NOT(ISBLANK(AB$7)),AB16&gt;AB$7)</formula>
    </cfRule>
  </conditionalFormatting>
  <conditionalFormatting sqref="AB16">
    <cfRule type="expression" dxfId="1268" priority="1278" stopIfTrue="1">
      <formula>AND(NOT(ISBLANK(AB$7)),AB16&gt;AB$7)</formula>
    </cfRule>
  </conditionalFormatting>
  <conditionalFormatting sqref="AB16">
    <cfRule type="expression" dxfId="1267" priority="1277" stopIfTrue="1">
      <formula>AND(NOT(ISBLANK(AB$7)),AB16&gt;AB$7)</formula>
    </cfRule>
  </conditionalFormatting>
  <conditionalFormatting sqref="AB16">
    <cfRule type="expression" dxfId="1266" priority="1276" stopIfTrue="1">
      <formula>AND(NOT(ISBLANK(AB$7)),AB16&gt;AB$7)</formula>
    </cfRule>
  </conditionalFormatting>
  <conditionalFormatting sqref="AB16">
    <cfRule type="expression" dxfId="1265" priority="1275" stopIfTrue="1">
      <formula>AND(NOT(ISBLANK(AB$7)),AB16&gt;AB$7)</formula>
    </cfRule>
  </conditionalFormatting>
  <conditionalFormatting sqref="AD16">
    <cfRule type="expression" dxfId="1264" priority="1274" stopIfTrue="1">
      <formula>AND(NOT(ISBLANK(AD$7)),AD16&gt;AD$7)</formula>
    </cfRule>
  </conditionalFormatting>
  <conditionalFormatting sqref="AD16">
    <cfRule type="expression" dxfId="1263" priority="1273" stopIfTrue="1">
      <formula>AND(NOT(ISBLANK(AD$7)),AD16&gt;AD$7)</formula>
    </cfRule>
  </conditionalFormatting>
  <conditionalFormatting sqref="AF16">
    <cfRule type="expression" dxfId="1262" priority="1272" stopIfTrue="1">
      <formula>AND(NOT(ISBLANK(AF$7)),AF16&gt;AF$7)</formula>
    </cfRule>
  </conditionalFormatting>
  <conditionalFormatting sqref="AF16">
    <cfRule type="expression" dxfId="1261" priority="1271" stopIfTrue="1">
      <formula>AND(NOT(ISBLANK(AF$7)),AF16&gt;AF$7)</formula>
    </cfRule>
  </conditionalFormatting>
  <conditionalFormatting sqref="AH16">
    <cfRule type="expression" dxfId="1260" priority="1270" stopIfTrue="1">
      <formula>AND(NOT(ISBLANK(AH$7)),AH16&gt;AH$7)</formula>
    </cfRule>
  </conditionalFormatting>
  <conditionalFormatting sqref="AH16">
    <cfRule type="expression" dxfId="1259" priority="1269" stopIfTrue="1">
      <formula>AND(NOT(ISBLANK(AH$7)),AH16&gt;AH$7)</formula>
    </cfRule>
  </conditionalFormatting>
  <conditionalFormatting sqref="AJ16">
    <cfRule type="expression" dxfId="1258" priority="1268" stopIfTrue="1">
      <formula>AND(NOT(ISBLANK(AJ$7)),AJ16&gt;AJ$7)</formula>
    </cfRule>
  </conditionalFormatting>
  <conditionalFormatting sqref="AJ16">
    <cfRule type="expression" dxfId="1257" priority="1267" stopIfTrue="1">
      <formula>AND(NOT(ISBLANK(AJ$7)),AJ16&gt;AJ$7)</formula>
    </cfRule>
  </conditionalFormatting>
  <conditionalFormatting sqref="AL16">
    <cfRule type="expression" dxfId="1256" priority="1266" stopIfTrue="1">
      <formula>AND(NOT(ISBLANK(AL$7)),AL16&gt;AL$7)</formula>
    </cfRule>
  </conditionalFormatting>
  <conditionalFormatting sqref="AL16">
    <cfRule type="expression" dxfId="1255" priority="1265" stopIfTrue="1">
      <formula>AND(NOT(ISBLANK(AL$7)),AL16&gt;AL$7)</formula>
    </cfRule>
  </conditionalFormatting>
  <conditionalFormatting sqref="AM16">
    <cfRule type="expression" dxfId="1254" priority="1264" stopIfTrue="1">
      <formula>AND(NOT(ISBLANK(AM$7)),AM16&gt;AM$7)</formula>
    </cfRule>
  </conditionalFormatting>
  <conditionalFormatting sqref="AN16">
    <cfRule type="expression" dxfId="1253" priority="1263" stopIfTrue="1">
      <formula>AND(NOT(ISBLANK(AN$7)),AN16&gt;AN$7)</formula>
    </cfRule>
  </conditionalFormatting>
  <conditionalFormatting sqref="AN16">
    <cfRule type="expression" dxfId="1252" priority="1262" stopIfTrue="1">
      <formula>AND(NOT(ISBLANK(AN$7)),AN16&gt;AN$7)</formula>
    </cfRule>
  </conditionalFormatting>
  <conditionalFormatting sqref="AP16">
    <cfRule type="expression" dxfId="1251" priority="1261" stopIfTrue="1">
      <formula>AND(NOT(ISBLANK(AP$7)),AP16&gt;AP$7)</formula>
    </cfRule>
  </conditionalFormatting>
  <conditionalFormatting sqref="AP16">
    <cfRule type="expression" dxfId="1250" priority="1260" stopIfTrue="1">
      <formula>AND(NOT(ISBLANK(AP$7)),AP16&gt;AP$7)</formula>
    </cfRule>
  </conditionalFormatting>
  <conditionalFormatting sqref="AR16">
    <cfRule type="expression" dxfId="1249" priority="1259" stopIfTrue="1">
      <formula>AND(NOT(ISBLANK(AR$7)),AR16&gt;AR$7)</formula>
    </cfRule>
  </conditionalFormatting>
  <conditionalFormatting sqref="AR16">
    <cfRule type="expression" dxfId="1248" priority="1258" stopIfTrue="1">
      <formula>AND(NOT(ISBLANK(AR$7)),AR16&gt;AR$7)</formula>
    </cfRule>
  </conditionalFormatting>
  <conditionalFormatting sqref="AT16">
    <cfRule type="expression" dxfId="1247" priority="1257" stopIfTrue="1">
      <formula>AND(NOT(ISBLANK(AT$7)),AT16&gt;AT$7)</formula>
    </cfRule>
  </conditionalFormatting>
  <conditionalFormatting sqref="AT16">
    <cfRule type="expression" dxfId="1246" priority="1256" stopIfTrue="1">
      <formula>AND(NOT(ISBLANK(AT$7)),AT16&gt;AT$7)</formula>
    </cfRule>
  </conditionalFormatting>
  <conditionalFormatting sqref="AV16">
    <cfRule type="expression" dxfId="1245" priority="1255" stopIfTrue="1">
      <formula>AND(NOT(ISBLANK(AV$7)),AV16&gt;AV$7)</formula>
    </cfRule>
  </conditionalFormatting>
  <conditionalFormatting sqref="AV16">
    <cfRule type="expression" dxfId="1244" priority="1254" stopIfTrue="1">
      <formula>AND(NOT(ISBLANK(AV$7)),AV16&gt;AV$7)</formula>
    </cfRule>
  </conditionalFormatting>
  <conditionalFormatting sqref="AX16">
    <cfRule type="expression" dxfId="1243" priority="1253" stopIfTrue="1">
      <formula>AND(NOT(ISBLANK(AX$7)),AX16&gt;AX$7)</formula>
    </cfRule>
  </conditionalFormatting>
  <conditionalFormatting sqref="AX16">
    <cfRule type="expression" dxfId="1242" priority="1252" stopIfTrue="1">
      <formula>AND(NOT(ISBLANK(AX$7)),AX16&gt;AX$7)</formula>
    </cfRule>
  </conditionalFormatting>
  <conditionalFormatting sqref="AZ16">
    <cfRule type="expression" dxfId="1241" priority="1251" stopIfTrue="1">
      <formula>AND(NOT(ISBLANK(AZ$7)),AZ16&gt;AZ$7)</formula>
    </cfRule>
  </conditionalFormatting>
  <conditionalFormatting sqref="AZ16">
    <cfRule type="expression" dxfId="1240" priority="1250" stopIfTrue="1">
      <formula>AND(NOT(ISBLANK(AZ$7)),AZ16&gt;AZ$7)</formula>
    </cfRule>
  </conditionalFormatting>
  <conditionalFormatting sqref="BB16">
    <cfRule type="expression" dxfId="1239" priority="1249" stopIfTrue="1">
      <formula>AND(NOT(ISBLANK(BB$7)),BB16&gt;BB$7)</formula>
    </cfRule>
  </conditionalFormatting>
  <conditionalFormatting sqref="BB16">
    <cfRule type="expression" dxfId="1238" priority="1248" stopIfTrue="1">
      <formula>AND(NOT(ISBLANK(BB$7)),BB16&gt;BB$7)</formula>
    </cfRule>
  </conditionalFormatting>
  <conditionalFormatting sqref="BD16">
    <cfRule type="expression" dxfId="1237" priority="1247" stopIfTrue="1">
      <formula>AND(NOT(ISBLANK(BD$7)),BD16&gt;BD$7)</formula>
    </cfRule>
  </conditionalFormatting>
  <conditionalFormatting sqref="BD16">
    <cfRule type="expression" dxfId="1236" priority="1246" stopIfTrue="1">
      <formula>AND(NOT(ISBLANK(BD$7)),BD16&gt;BD$7)</formula>
    </cfRule>
  </conditionalFormatting>
  <conditionalFormatting sqref="BF16">
    <cfRule type="expression" dxfId="1235" priority="1245" stopIfTrue="1">
      <formula>AND(NOT(ISBLANK(BF$7)),BF16&gt;BF$7)</formula>
    </cfRule>
  </conditionalFormatting>
  <conditionalFormatting sqref="BF16">
    <cfRule type="expression" dxfId="1234" priority="1244" stopIfTrue="1">
      <formula>AND(NOT(ISBLANK(BF$7)),BF16&gt;BF$7)</formula>
    </cfRule>
  </conditionalFormatting>
  <conditionalFormatting sqref="BH16">
    <cfRule type="expression" dxfId="1233" priority="1243" stopIfTrue="1">
      <formula>AND(NOT(ISBLANK(BH$7)),BH16&gt;BH$7)</formula>
    </cfRule>
  </conditionalFormatting>
  <conditionalFormatting sqref="BH16">
    <cfRule type="expression" dxfId="1232" priority="1242" stopIfTrue="1">
      <formula>AND(NOT(ISBLANK(BH$7)),BH16&gt;BH$7)</formula>
    </cfRule>
  </conditionalFormatting>
  <conditionalFormatting sqref="BJ16">
    <cfRule type="expression" dxfId="1231" priority="1241" stopIfTrue="1">
      <formula>AND(NOT(ISBLANK(BJ$7)),BJ16&gt;BJ$7)</formula>
    </cfRule>
  </conditionalFormatting>
  <conditionalFormatting sqref="BJ16">
    <cfRule type="expression" dxfId="1230" priority="1240" stopIfTrue="1">
      <formula>AND(NOT(ISBLANK(BJ$7)),BJ16&gt;BJ$7)</formula>
    </cfRule>
  </conditionalFormatting>
  <conditionalFormatting sqref="BL16">
    <cfRule type="expression" dxfId="1229" priority="1239" stopIfTrue="1">
      <formula>AND(NOT(ISBLANK(BL$7)),BL16&gt;BL$7)</formula>
    </cfRule>
  </conditionalFormatting>
  <conditionalFormatting sqref="BL16">
    <cfRule type="expression" dxfId="1228" priority="1238" stopIfTrue="1">
      <formula>AND(NOT(ISBLANK(BL$7)),BL16&gt;BL$7)</formula>
    </cfRule>
  </conditionalFormatting>
  <conditionalFormatting sqref="BN16">
    <cfRule type="expression" dxfId="1227" priority="1237" stopIfTrue="1">
      <formula>AND(NOT(ISBLANK(BN$7)),BN16&gt;BN$7)</formula>
    </cfRule>
  </conditionalFormatting>
  <conditionalFormatting sqref="BN16">
    <cfRule type="expression" dxfId="1226" priority="1236" stopIfTrue="1">
      <formula>AND(NOT(ISBLANK(BN$7)),BN16&gt;BN$7)</formula>
    </cfRule>
  </conditionalFormatting>
  <conditionalFormatting sqref="BP16">
    <cfRule type="expression" dxfId="1225" priority="1235" stopIfTrue="1">
      <formula>AND(NOT(ISBLANK(BP$7)),BP16&gt;BP$7)</formula>
    </cfRule>
  </conditionalFormatting>
  <conditionalFormatting sqref="BP16">
    <cfRule type="expression" dxfId="1224" priority="1234" stopIfTrue="1">
      <formula>AND(NOT(ISBLANK(BP$7)),BP16&gt;BP$7)</formula>
    </cfRule>
  </conditionalFormatting>
  <conditionalFormatting sqref="BR16">
    <cfRule type="expression" dxfId="1223" priority="1233" stopIfTrue="1">
      <formula>AND(NOT(ISBLANK(BR$7)),BR16&gt;BR$7)</formula>
    </cfRule>
  </conditionalFormatting>
  <conditionalFormatting sqref="BR16">
    <cfRule type="expression" dxfId="1222" priority="1232" stopIfTrue="1">
      <formula>AND(NOT(ISBLANK(BR$7)),BR16&gt;BR$7)</formula>
    </cfRule>
  </conditionalFormatting>
  <conditionalFormatting sqref="BT16">
    <cfRule type="expression" dxfId="1221" priority="1231" stopIfTrue="1">
      <formula>AND(NOT(ISBLANK(BT$7)),BT16&gt;BT$7)</formula>
    </cfRule>
  </conditionalFormatting>
  <conditionalFormatting sqref="BT16">
    <cfRule type="expression" dxfId="1220" priority="1230" stopIfTrue="1">
      <formula>AND(NOT(ISBLANK(BT$7)),BT16&gt;BT$7)</formula>
    </cfRule>
  </conditionalFormatting>
  <conditionalFormatting sqref="BV16">
    <cfRule type="expression" dxfId="1219" priority="1229" stopIfTrue="1">
      <formula>AND(NOT(ISBLANK(BV$7)),BV16&gt;BV$7)</formula>
    </cfRule>
  </conditionalFormatting>
  <conditionalFormatting sqref="BV16">
    <cfRule type="expression" dxfId="1218" priority="1228" stopIfTrue="1">
      <formula>AND(NOT(ISBLANK(BV$7)),BV16&gt;BV$7)</formula>
    </cfRule>
  </conditionalFormatting>
  <conditionalFormatting sqref="BX16">
    <cfRule type="expression" dxfId="1217" priority="1227" stopIfTrue="1">
      <formula>AND(NOT(ISBLANK(BX$7)),BX16&gt;BX$7)</formula>
    </cfRule>
  </conditionalFormatting>
  <conditionalFormatting sqref="BX16">
    <cfRule type="expression" dxfId="1216" priority="1226" stopIfTrue="1">
      <formula>AND(NOT(ISBLANK(BX$7)),BX16&gt;BX$7)</formula>
    </cfRule>
  </conditionalFormatting>
  <conditionalFormatting sqref="BZ16">
    <cfRule type="expression" dxfId="1215" priority="1225" stopIfTrue="1">
      <formula>AND(NOT(ISBLANK(BZ$7)),BZ16&gt;BZ$7)</formula>
    </cfRule>
  </conditionalFormatting>
  <conditionalFormatting sqref="BZ16">
    <cfRule type="expression" dxfId="1214" priority="1224" stopIfTrue="1">
      <formula>AND(NOT(ISBLANK(BZ$7)),BZ16&gt;BZ$7)</formula>
    </cfRule>
  </conditionalFormatting>
  <conditionalFormatting sqref="CB16">
    <cfRule type="expression" dxfId="1213" priority="1223" stopIfTrue="1">
      <formula>AND(NOT(ISBLANK(CB$7)),CB16&gt;CB$7)</formula>
    </cfRule>
  </conditionalFormatting>
  <conditionalFormatting sqref="CB19">
    <cfRule type="expression" dxfId="1212" priority="1222" stopIfTrue="1">
      <formula>AND(NOT(ISBLANK(CB$7)),CB19&gt;CB$7)</formula>
    </cfRule>
  </conditionalFormatting>
  <conditionalFormatting sqref="CB19">
    <cfRule type="expression" dxfId="1211" priority="1221" stopIfTrue="1">
      <formula>AND(NOT(ISBLANK(CB$7)),CB19&gt;CB$7)</formula>
    </cfRule>
  </conditionalFormatting>
  <conditionalFormatting sqref="BZ19">
    <cfRule type="expression" dxfId="1210" priority="1220" stopIfTrue="1">
      <formula>AND(NOT(ISBLANK(BZ$7)),BZ19&gt;BZ$7)</formula>
    </cfRule>
  </conditionalFormatting>
  <conditionalFormatting sqref="BZ19">
    <cfRule type="expression" dxfId="1209" priority="1219" stopIfTrue="1">
      <formula>AND(NOT(ISBLANK(BZ$7)),BZ19&gt;BZ$7)</formula>
    </cfRule>
  </conditionalFormatting>
  <conditionalFormatting sqref="BX19">
    <cfRule type="expression" dxfId="1208" priority="1218" stopIfTrue="1">
      <formula>AND(NOT(ISBLANK(BX$7)),BX19&gt;BX$7)</formula>
    </cfRule>
  </conditionalFormatting>
  <conditionalFormatting sqref="BX19">
    <cfRule type="expression" dxfId="1207" priority="1217" stopIfTrue="1">
      <formula>AND(NOT(ISBLANK(BX$7)),BX19&gt;BX$7)</formula>
    </cfRule>
  </conditionalFormatting>
  <conditionalFormatting sqref="BV19">
    <cfRule type="expression" dxfId="1206" priority="1216" stopIfTrue="1">
      <formula>AND(NOT(ISBLANK(BV$7)),BV19&gt;BV$7)</formula>
    </cfRule>
  </conditionalFormatting>
  <conditionalFormatting sqref="BV19">
    <cfRule type="expression" dxfId="1205" priority="1215" stopIfTrue="1">
      <formula>AND(NOT(ISBLANK(BV$7)),BV19&gt;BV$7)</formula>
    </cfRule>
  </conditionalFormatting>
  <conditionalFormatting sqref="BT19">
    <cfRule type="expression" dxfId="1204" priority="1214" stopIfTrue="1">
      <formula>AND(NOT(ISBLANK(BT$7)),BT19&gt;BT$7)</formula>
    </cfRule>
  </conditionalFormatting>
  <conditionalFormatting sqref="BT19">
    <cfRule type="expression" dxfId="1203" priority="1213" stopIfTrue="1">
      <formula>AND(NOT(ISBLANK(BT$7)),BT19&gt;BT$7)</formula>
    </cfRule>
  </conditionalFormatting>
  <conditionalFormatting sqref="BR19">
    <cfRule type="expression" dxfId="1202" priority="1212" stopIfTrue="1">
      <formula>AND(NOT(ISBLANK(BR$7)),BR19&gt;BR$7)</formula>
    </cfRule>
  </conditionalFormatting>
  <conditionalFormatting sqref="BR19">
    <cfRule type="expression" dxfId="1201" priority="1211" stopIfTrue="1">
      <formula>AND(NOT(ISBLANK(BR$7)),BR19&gt;BR$7)</formula>
    </cfRule>
  </conditionalFormatting>
  <conditionalFormatting sqref="BP19">
    <cfRule type="expression" dxfId="1200" priority="1210" stopIfTrue="1">
      <formula>AND(NOT(ISBLANK(BP$7)),BP19&gt;BP$7)</formula>
    </cfRule>
  </conditionalFormatting>
  <conditionalFormatting sqref="BP19">
    <cfRule type="expression" dxfId="1199" priority="1209" stopIfTrue="1">
      <formula>AND(NOT(ISBLANK(BP$7)),BP19&gt;BP$7)</formula>
    </cfRule>
  </conditionalFormatting>
  <conditionalFormatting sqref="AZ19">
    <cfRule type="expression" dxfId="1198" priority="1208" stopIfTrue="1">
      <formula>AND(NOT(ISBLANK(AZ$7)),AZ19&gt;AZ$7)</formula>
    </cfRule>
  </conditionalFormatting>
  <conditionalFormatting sqref="AZ19">
    <cfRule type="expression" dxfId="1197" priority="1207" stopIfTrue="1">
      <formula>AND(NOT(ISBLANK(AZ$7)),AZ19&gt;AZ$7)</formula>
    </cfRule>
  </conditionalFormatting>
  <conditionalFormatting sqref="AX19">
    <cfRule type="expression" dxfId="1196" priority="1206" stopIfTrue="1">
      <formula>AND(NOT(ISBLANK(AX$7)),AX19&gt;AX$7)</formula>
    </cfRule>
  </conditionalFormatting>
  <conditionalFormatting sqref="AX19">
    <cfRule type="expression" dxfId="1195" priority="1205" stopIfTrue="1">
      <formula>AND(NOT(ISBLANK(AX$7)),AX19&gt;AX$7)</formula>
    </cfRule>
  </conditionalFormatting>
  <conditionalFormatting sqref="AV19">
    <cfRule type="expression" dxfId="1194" priority="1204" stopIfTrue="1">
      <formula>AND(NOT(ISBLANK(AV$7)),AV19&gt;AV$7)</formula>
    </cfRule>
  </conditionalFormatting>
  <conditionalFormatting sqref="AV19">
    <cfRule type="expression" dxfId="1193" priority="1203" stopIfTrue="1">
      <formula>AND(NOT(ISBLANK(AV$7)),AV19&gt;AV$7)</formula>
    </cfRule>
  </conditionalFormatting>
  <conditionalFormatting sqref="AU19">
    <cfRule type="expression" dxfId="1192" priority="1202" stopIfTrue="1">
      <formula>AND(NOT(ISBLANK(AT$7)),AU19&gt;AT$7)</formula>
    </cfRule>
  </conditionalFormatting>
  <conditionalFormatting sqref="AU19">
    <cfRule type="expression" dxfId="1191" priority="1201" stopIfTrue="1">
      <formula>AND(NOT(ISBLANK(AT$7)),AU19&gt;AT$7)</formula>
    </cfRule>
  </conditionalFormatting>
  <conditionalFormatting sqref="AR19">
    <cfRule type="expression" dxfId="1190" priority="1200" stopIfTrue="1">
      <formula>AND(NOT(ISBLANK(AR$7)),AR19&gt;AR$7)</formula>
    </cfRule>
  </conditionalFormatting>
  <conditionalFormatting sqref="AR19">
    <cfRule type="expression" dxfId="1189" priority="1199" stopIfTrue="1">
      <formula>AND(NOT(ISBLANK(AR$7)),AR19&gt;AR$7)</formula>
    </cfRule>
  </conditionalFormatting>
  <conditionalFormatting sqref="AP19">
    <cfRule type="expression" dxfId="1188" priority="1198" stopIfTrue="1">
      <formula>AND(NOT(ISBLANK(AP$7)),AP19&gt;AP$7)</formula>
    </cfRule>
  </conditionalFormatting>
  <conditionalFormatting sqref="AP19">
    <cfRule type="expression" dxfId="1187" priority="1197" stopIfTrue="1">
      <formula>AND(NOT(ISBLANK(AP$7)),AP19&gt;AP$7)</formula>
    </cfRule>
  </conditionalFormatting>
  <conditionalFormatting sqref="AN19">
    <cfRule type="expression" dxfId="1186" priority="1196" stopIfTrue="1">
      <formula>AND(NOT(ISBLANK(AN$7)),AN19&gt;AN$7)</formula>
    </cfRule>
  </conditionalFormatting>
  <conditionalFormatting sqref="AN19">
    <cfRule type="expression" dxfId="1185" priority="1195" stopIfTrue="1">
      <formula>AND(NOT(ISBLANK(AN$7)),AN19&gt;AN$7)</formula>
    </cfRule>
  </conditionalFormatting>
  <conditionalFormatting sqref="AL19">
    <cfRule type="expression" dxfId="1184" priority="1194" stopIfTrue="1">
      <formula>AND(NOT(ISBLANK(AL$7)),AL19&gt;AL$7)</formula>
    </cfRule>
  </conditionalFormatting>
  <conditionalFormatting sqref="AL19">
    <cfRule type="expression" dxfId="1183" priority="1193" stopIfTrue="1">
      <formula>AND(NOT(ISBLANK(AL$7)),AL19&gt;AL$7)</formula>
    </cfRule>
  </conditionalFormatting>
  <conditionalFormatting sqref="AJ19">
    <cfRule type="expression" dxfId="1182" priority="1192" stopIfTrue="1">
      <formula>AND(NOT(ISBLANK(AJ$7)),AJ19&gt;AJ$7)</formula>
    </cfRule>
  </conditionalFormatting>
  <conditionalFormatting sqref="AJ19">
    <cfRule type="expression" dxfId="1181" priority="1191" stopIfTrue="1">
      <formula>AND(NOT(ISBLANK(AJ$7)),AJ19&gt;AJ$7)</formula>
    </cfRule>
  </conditionalFormatting>
  <conditionalFormatting sqref="AH19">
    <cfRule type="expression" dxfId="1180" priority="1190" stopIfTrue="1">
      <formula>AND(NOT(ISBLANK(AH$7)),AH19&gt;AH$7)</formula>
    </cfRule>
  </conditionalFormatting>
  <conditionalFormatting sqref="AH19">
    <cfRule type="expression" dxfId="1179" priority="1189" stopIfTrue="1">
      <formula>AND(NOT(ISBLANK(AH$7)),AH19&gt;AH$7)</formula>
    </cfRule>
  </conditionalFormatting>
  <conditionalFormatting sqref="AF19">
    <cfRule type="expression" dxfId="1178" priority="1188" stopIfTrue="1">
      <formula>AND(NOT(ISBLANK(AF$7)),AF19&gt;AF$7)</formula>
    </cfRule>
  </conditionalFormatting>
  <conditionalFormatting sqref="AF19">
    <cfRule type="expression" dxfId="1177" priority="1187" stopIfTrue="1">
      <formula>AND(NOT(ISBLANK(AF$7)),AF19&gt;AF$7)</formula>
    </cfRule>
  </conditionalFormatting>
  <conditionalFormatting sqref="AD19">
    <cfRule type="expression" dxfId="1176" priority="1186" stopIfTrue="1">
      <formula>AND(NOT(ISBLANK(AD$7)),AD19&gt;AD$7)</formula>
    </cfRule>
  </conditionalFormatting>
  <conditionalFormatting sqref="AD19">
    <cfRule type="expression" dxfId="1175" priority="1185" stopIfTrue="1">
      <formula>AND(NOT(ISBLANK(AD$7)),AD19&gt;AD$7)</formula>
    </cfRule>
  </conditionalFormatting>
  <conditionalFormatting sqref="AB19">
    <cfRule type="expression" dxfId="1174" priority="1184" stopIfTrue="1">
      <formula>AND(NOT(ISBLANK(AB$7)),AB19&gt;AB$7)</formula>
    </cfRule>
  </conditionalFormatting>
  <conditionalFormatting sqref="AB19">
    <cfRule type="expression" dxfId="1173" priority="1183" stopIfTrue="1">
      <formula>AND(NOT(ISBLANK(AB$7)),AB19&gt;AB$7)</formula>
    </cfRule>
  </conditionalFormatting>
  <conditionalFormatting sqref="Z19">
    <cfRule type="expression" dxfId="1172" priority="1182" stopIfTrue="1">
      <formula>AND(NOT(ISBLANK(Z$7)),Z19&gt;Z$7)</formula>
    </cfRule>
  </conditionalFormatting>
  <conditionalFormatting sqref="Z19">
    <cfRule type="expression" dxfId="1171" priority="1181" stopIfTrue="1">
      <formula>AND(NOT(ISBLANK(Z$7)),Z19&gt;Z$7)</formula>
    </cfRule>
  </conditionalFormatting>
  <conditionalFormatting sqref="X19">
    <cfRule type="expression" dxfId="1170" priority="1180" stopIfTrue="1">
      <formula>AND(NOT(ISBLANK(X$7)),X19&gt;X$7)</formula>
    </cfRule>
  </conditionalFormatting>
  <conditionalFormatting sqref="X19">
    <cfRule type="expression" dxfId="1169" priority="1179" stopIfTrue="1">
      <formula>AND(NOT(ISBLANK(X$7)),X19&gt;X$7)</formula>
    </cfRule>
  </conditionalFormatting>
  <conditionalFormatting sqref="V19">
    <cfRule type="expression" dxfId="1168" priority="1178" stopIfTrue="1">
      <formula>AND(NOT(ISBLANK(V$7)),V19&gt;V$7)</formula>
    </cfRule>
  </conditionalFormatting>
  <conditionalFormatting sqref="V19">
    <cfRule type="expression" dxfId="1167" priority="1177" stopIfTrue="1">
      <formula>AND(NOT(ISBLANK(V$7)),V19&gt;V$7)</formula>
    </cfRule>
  </conditionalFormatting>
  <conditionalFormatting sqref="V19">
    <cfRule type="expression" dxfId="1166" priority="1176" stopIfTrue="1">
      <formula>AND(NOT(ISBLANK(V$7)),V19&gt;V$7)</formula>
    </cfRule>
  </conditionalFormatting>
  <conditionalFormatting sqref="V19">
    <cfRule type="expression" dxfId="1165" priority="1175" stopIfTrue="1">
      <formula>AND(NOT(ISBLANK(V$7)),V19&gt;V$7)</formula>
    </cfRule>
  </conditionalFormatting>
  <conditionalFormatting sqref="Z19">
    <cfRule type="expression" dxfId="1164" priority="1174" stopIfTrue="1">
      <formula>AND(NOT(ISBLANK(Z$7)),Z19&gt;Z$7)</formula>
    </cfRule>
  </conditionalFormatting>
  <conditionalFormatting sqref="Z19">
    <cfRule type="expression" dxfId="1163" priority="1173" stopIfTrue="1">
      <formula>AND(NOT(ISBLANK(Z$7)),Z19&gt;Z$7)</formula>
    </cfRule>
  </conditionalFormatting>
  <conditionalFormatting sqref="Z19">
    <cfRule type="expression" dxfId="1162" priority="1172" stopIfTrue="1">
      <formula>AND(NOT(ISBLANK(Z$7)),Z19&gt;Z$7)</formula>
    </cfRule>
  </conditionalFormatting>
  <conditionalFormatting sqref="Z19">
    <cfRule type="expression" dxfId="1161" priority="1171" stopIfTrue="1">
      <formula>AND(NOT(ISBLANK(Z$7)),Z19&gt;Z$7)</formula>
    </cfRule>
  </conditionalFormatting>
  <conditionalFormatting sqref="Z19">
    <cfRule type="expression" dxfId="1160" priority="1170" stopIfTrue="1">
      <formula>AND(NOT(ISBLANK(Z$7)),Z19&gt;Z$7)</formula>
    </cfRule>
  </conditionalFormatting>
  <conditionalFormatting sqref="Z19">
    <cfRule type="expression" dxfId="1159" priority="1169" stopIfTrue="1">
      <formula>AND(NOT(ISBLANK(Z$7)),Z19&gt;Z$7)</formula>
    </cfRule>
  </conditionalFormatting>
  <conditionalFormatting sqref="X19">
    <cfRule type="expression" dxfId="1158" priority="1168" stopIfTrue="1">
      <formula>AND(NOT(ISBLANK(X$7)),X19&gt;X$7)</formula>
    </cfRule>
  </conditionalFormatting>
  <conditionalFormatting sqref="X19">
    <cfRule type="expression" dxfId="1157" priority="1167" stopIfTrue="1">
      <formula>AND(NOT(ISBLANK(X$7)),X19&gt;X$7)</formula>
    </cfRule>
  </conditionalFormatting>
  <conditionalFormatting sqref="X19">
    <cfRule type="expression" dxfId="1156" priority="1166" stopIfTrue="1">
      <formula>AND(NOT(ISBLANK(X$7)),X19&gt;X$7)</formula>
    </cfRule>
  </conditionalFormatting>
  <conditionalFormatting sqref="X19">
    <cfRule type="expression" dxfId="1155" priority="1165" stopIfTrue="1">
      <formula>AND(NOT(ISBLANK(X$7)),X19&gt;X$7)</formula>
    </cfRule>
  </conditionalFormatting>
  <conditionalFormatting sqref="X19">
    <cfRule type="expression" dxfId="1154" priority="1164" stopIfTrue="1">
      <formula>AND(NOT(ISBLANK(X$7)),X19&gt;X$7)</formula>
    </cfRule>
  </conditionalFormatting>
  <conditionalFormatting sqref="V19">
    <cfRule type="expression" dxfId="1153" priority="1163" stopIfTrue="1">
      <formula>AND(NOT(ISBLANK(V$7)),V19&gt;V$7)</formula>
    </cfRule>
  </conditionalFormatting>
  <conditionalFormatting sqref="V19">
    <cfRule type="expression" dxfId="1152" priority="1162" stopIfTrue="1">
      <formula>AND(NOT(ISBLANK(V$7)),V19&gt;V$7)</formula>
    </cfRule>
  </conditionalFormatting>
  <conditionalFormatting sqref="V19">
    <cfRule type="expression" dxfId="1151" priority="1161" stopIfTrue="1">
      <formula>AND(NOT(ISBLANK(V$7)),V19&gt;V$7)</formula>
    </cfRule>
  </conditionalFormatting>
  <conditionalFormatting sqref="V19">
    <cfRule type="expression" dxfId="1150" priority="1160" stopIfTrue="1">
      <formula>AND(NOT(ISBLANK(V$7)),V19&gt;V$7)</formula>
    </cfRule>
  </conditionalFormatting>
  <conditionalFormatting sqref="V19">
    <cfRule type="expression" dxfId="1149" priority="1159" stopIfTrue="1">
      <formula>AND(NOT(ISBLANK(V$7)),V19&gt;V$7)</formula>
    </cfRule>
  </conditionalFormatting>
  <conditionalFormatting sqref="V19">
    <cfRule type="expression" dxfId="1148" priority="1158" stopIfTrue="1">
      <formula>AND(NOT(ISBLANK(V$7)),V19&gt;V$7)</formula>
    </cfRule>
  </conditionalFormatting>
  <conditionalFormatting sqref="V19">
    <cfRule type="expression" dxfId="1147" priority="1157" stopIfTrue="1">
      <formula>AND(NOT(ISBLANK(V$7)),V19&gt;V$7)</formula>
    </cfRule>
  </conditionalFormatting>
  <conditionalFormatting sqref="BN19">
    <cfRule type="expression" dxfId="1146" priority="1156" stopIfTrue="1">
      <formula>AND(NOT(ISBLANK(BN$7)),BN19&gt;BN$7)</formula>
    </cfRule>
  </conditionalFormatting>
  <conditionalFormatting sqref="BN19">
    <cfRule type="expression" dxfId="1145" priority="1155" stopIfTrue="1">
      <formula>AND(NOT(ISBLANK(BN$7)),BN19&gt;BN$7)</formula>
    </cfRule>
  </conditionalFormatting>
  <conditionalFormatting sqref="BN19">
    <cfRule type="expression" dxfId="1144" priority="1154" stopIfTrue="1">
      <formula>AND(NOT(ISBLANK(BN$7)),BN19&gt;BN$7)</formula>
    </cfRule>
  </conditionalFormatting>
  <conditionalFormatting sqref="BL19">
    <cfRule type="expression" dxfId="1143" priority="1153" stopIfTrue="1">
      <formula>AND(NOT(ISBLANK(BL$7)),BL19&gt;BL$7)</formula>
    </cfRule>
  </conditionalFormatting>
  <conditionalFormatting sqref="BL19">
    <cfRule type="expression" dxfId="1142" priority="1152" stopIfTrue="1">
      <formula>AND(NOT(ISBLANK(BL$7)),BL19&gt;BL$7)</formula>
    </cfRule>
  </conditionalFormatting>
  <conditionalFormatting sqref="BL19">
    <cfRule type="expression" dxfId="1141" priority="1151" stopIfTrue="1">
      <formula>AND(NOT(ISBLANK(BL$7)),BL19&gt;BL$7)</formula>
    </cfRule>
  </conditionalFormatting>
  <conditionalFormatting sqref="BJ19">
    <cfRule type="expression" dxfId="1140" priority="1150" stopIfTrue="1">
      <formula>AND(NOT(ISBLANK(BJ$7)),BJ19&gt;BJ$7)</formula>
    </cfRule>
  </conditionalFormatting>
  <conditionalFormatting sqref="BJ19">
    <cfRule type="expression" dxfId="1139" priority="1149" stopIfTrue="1">
      <formula>AND(NOT(ISBLANK(BJ$7)),BJ19&gt;BJ$7)</formula>
    </cfRule>
  </conditionalFormatting>
  <conditionalFormatting sqref="BJ19">
    <cfRule type="expression" dxfId="1138" priority="1148" stopIfTrue="1">
      <formula>AND(NOT(ISBLANK(BJ$7)),BJ19&gt;BJ$7)</formula>
    </cfRule>
  </conditionalFormatting>
  <conditionalFormatting sqref="BH19">
    <cfRule type="expression" dxfId="1137" priority="1147" stopIfTrue="1">
      <formula>AND(NOT(ISBLANK(BH$7)),BH19&gt;BH$7)</formula>
    </cfRule>
  </conditionalFormatting>
  <conditionalFormatting sqref="BH19">
    <cfRule type="expression" dxfId="1136" priority="1146" stopIfTrue="1">
      <formula>AND(NOT(ISBLANK(BH$7)),BH19&gt;BH$7)</formula>
    </cfRule>
  </conditionalFormatting>
  <conditionalFormatting sqref="BH19">
    <cfRule type="expression" dxfId="1135" priority="1145" stopIfTrue="1">
      <formula>AND(NOT(ISBLANK(BH$7)),BH19&gt;BH$7)</formula>
    </cfRule>
  </conditionalFormatting>
  <conditionalFormatting sqref="BF19">
    <cfRule type="expression" dxfId="1134" priority="1144" stopIfTrue="1">
      <formula>AND(NOT(ISBLANK(BF$7)),BF19&gt;BF$7)</formula>
    </cfRule>
  </conditionalFormatting>
  <conditionalFormatting sqref="BF19">
    <cfRule type="expression" dxfId="1133" priority="1143" stopIfTrue="1">
      <formula>AND(NOT(ISBLANK(BF$7)),BF19&gt;BF$7)</formula>
    </cfRule>
  </conditionalFormatting>
  <conditionalFormatting sqref="BF19">
    <cfRule type="expression" dxfId="1132" priority="1142" stopIfTrue="1">
      <formula>AND(NOT(ISBLANK(BF$7)),BF19&gt;BF$7)</formula>
    </cfRule>
  </conditionalFormatting>
  <conditionalFormatting sqref="BD19">
    <cfRule type="expression" dxfId="1131" priority="1141" stopIfTrue="1">
      <formula>AND(NOT(ISBLANK(BD$7)),BD19&gt;BD$7)</formula>
    </cfRule>
  </conditionalFormatting>
  <conditionalFormatting sqref="BD19">
    <cfRule type="expression" dxfId="1130" priority="1140" stopIfTrue="1">
      <formula>AND(NOT(ISBLANK(BD$7)),BD19&gt;BD$7)</formula>
    </cfRule>
  </conditionalFormatting>
  <conditionalFormatting sqref="BD19">
    <cfRule type="expression" dxfId="1129" priority="1139" stopIfTrue="1">
      <formula>AND(NOT(ISBLANK(BD$7)),BD19&gt;BD$7)</formula>
    </cfRule>
  </conditionalFormatting>
  <conditionalFormatting sqref="BB19">
    <cfRule type="expression" dxfId="1128" priority="1138" stopIfTrue="1">
      <formula>AND(NOT(ISBLANK(BB$7)),BB19&gt;BB$7)</formula>
    </cfRule>
  </conditionalFormatting>
  <conditionalFormatting sqref="BB19">
    <cfRule type="expression" dxfId="1127" priority="1137" stopIfTrue="1">
      <formula>AND(NOT(ISBLANK(BB$7)),BB19&gt;BB$7)</formula>
    </cfRule>
  </conditionalFormatting>
  <conditionalFormatting sqref="BB19">
    <cfRule type="expression" dxfId="1126" priority="1136" stopIfTrue="1">
      <formula>AND(NOT(ISBLANK(BB$7)),BB19&gt;BB$7)</formula>
    </cfRule>
  </conditionalFormatting>
  <conditionalFormatting sqref="BK19">
    <cfRule type="expression" dxfId="1125" priority="1474" stopIfTrue="1">
      <formula>AND(NOT(ISBLANK(BI$7)),BK19&gt;BI$7)</formula>
    </cfRule>
  </conditionalFormatting>
  <conditionalFormatting sqref="CB15">
    <cfRule type="expression" dxfId="1124" priority="1135" stopIfTrue="1">
      <formula>AND(NOT(ISBLANK(CB$7)),CB15&gt;CB$7)</formula>
    </cfRule>
  </conditionalFormatting>
  <conditionalFormatting sqref="CB15">
    <cfRule type="expression" dxfId="1123" priority="1134" stopIfTrue="1">
      <formula>AND(NOT(ISBLANK(CB$7)),CB15&gt;CB$7)</formula>
    </cfRule>
  </conditionalFormatting>
  <conditionalFormatting sqref="BZ15">
    <cfRule type="expression" dxfId="1122" priority="1133" stopIfTrue="1">
      <formula>AND(NOT(ISBLANK(BZ$7)),BZ15&gt;BZ$7)</formula>
    </cfRule>
  </conditionalFormatting>
  <conditionalFormatting sqref="BZ15">
    <cfRule type="expression" dxfId="1121" priority="1132" stopIfTrue="1">
      <formula>AND(NOT(ISBLANK(BZ$7)),BZ15&gt;BZ$7)</formula>
    </cfRule>
  </conditionalFormatting>
  <conditionalFormatting sqref="BX15">
    <cfRule type="expression" dxfId="1120" priority="1131" stopIfTrue="1">
      <formula>AND(NOT(ISBLANK(BX$7)),BX15&gt;BX$7)</formula>
    </cfRule>
  </conditionalFormatting>
  <conditionalFormatting sqref="BX15">
    <cfRule type="expression" dxfId="1119" priority="1130" stopIfTrue="1">
      <formula>AND(NOT(ISBLANK(BX$7)),BX15&gt;BX$7)</formula>
    </cfRule>
  </conditionalFormatting>
  <conditionalFormatting sqref="BV15">
    <cfRule type="expression" dxfId="1118" priority="1129" stopIfTrue="1">
      <formula>AND(NOT(ISBLANK(BV$7)),BV15&gt;BV$7)</formula>
    </cfRule>
  </conditionalFormatting>
  <conditionalFormatting sqref="BV15">
    <cfRule type="expression" dxfId="1117" priority="1128" stopIfTrue="1">
      <formula>AND(NOT(ISBLANK(BV$7)),BV15&gt;BV$7)</formula>
    </cfRule>
  </conditionalFormatting>
  <conditionalFormatting sqref="BT15">
    <cfRule type="expression" dxfId="1116" priority="1127" stopIfTrue="1">
      <formula>AND(NOT(ISBLANK(BT$7)),BT15&gt;BT$7)</formula>
    </cfRule>
  </conditionalFormatting>
  <conditionalFormatting sqref="BT15">
    <cfRule type="expression" dxfId="1115" priority="1126" stopIfTrue="1">
      <formula>AND(NOT(ISBLANK(BT$7)),BT15&gt;BT$7)</formula>
    </cfRule>
  </conditionalFormatting>
  <conditionalFormatting sqref="BR15">
    <cfRule type="expression" dxfId="1114" priority="1125" stopIfTrue="1">
      <formula>AND(NOT(ISBLANK(BR$7)),BR15&gt;BR$7)</formula>
    </cfRule>
  </conditionalFormatting>
  <conditionalFormatting sqref="BR15">
    <cfRule type="expression" dxfId="1113" priority="1124" stopIfTrue="1">
      <formula>AND(NOT(ISBLANK(BR$7)),BR15&gt;BR$7)</formula>
    </cfRule>
  </conditionalFormatting>
  <conditionalFormatting sqref="BP15">
    <cfRule type="expression" dxfId="1112" priority="1123" stopIfTrue="1">
      <formula>AND(NOT(ISBLANK(BP$7)),BP15&gt;BP$7)</formula>
    </cfRule>
  </conditionalFormatting>
  <conditionalFormatting sqref="BP15">
    <cfRule type="expression" dxfId="1111" priority="1122" stopIfTrue="1">
      <formula>AND(NOT(ISBLANK(BP$7)),BP15&gt;BP$7)</formula>
    </cfRule>
  </conditionalFormatting>
  <conditionalFormatting sqref="AZ15">
    <cfRule type="expression" dxfId="1110" priority="1121" stopIfTrue="1">
      <formula>AND(NOT(ISBLANK(AZ$7)),AZ15&gt;AZ$7)</formula>
    </cfRule>
  </conditionalFormatting>
  <conditionalFormatting sqref="AZ15">
    <cfRule type="expression" dxfId="1109" priority="1120" stopIfTrue="1">
      <formula>AND(NOT(ISBLANK(AZ$7)),AZ15&gt;AZ$7)</formula>
    </cfRule>
  </conditionalFormatting>
  <conditionalFormatting sqref="AX15">
    <cfRule type="expression" dxfId="1108" priority="1119" stopIfTrue="1">
      <formula>AND(NOT(ISBLANK(AX$7)),AX15&gt;AX$7)</formula>
    </cfRule>
  </conditionalFormatting>
  <conditionalFormatting sqref="AX15">
    <cfRule type="expression" dxfId="1107" priority="1118" stopIfTrue="1">
      <formula>AND(NOT(ISBLANK(AX$7)),AX15&gt;AX$7)</formula>
    </cfRule>
  </conditionalFormatting>
  <conditionalFormatting sqref="AV15">
    <cfRule type="expression" dxfId="1106" priority="1117" stopIfTrue="1">
      <formula>AND(NOT(ISBLANK(AV$7)),AV15&gt;AV$7)</formula>
    </cfRule>
  </conditionalFormatting>
  <conditionalFormatting sqref="AV15">
    <cfRule type="expression" dxfId="1105" priority="1116" stopIfTrue="1">
      <formula>AND(NOT(ISBLANK(AV$7)),AV15&gt;AV$7)</formula>
    </cfRule>
  </conditionalFormatting>
  <conditionalFormatting sqref="AU15">
    <cfRule type="expression" dxfId="1104" priority="1115" stopIfTrue="1">
      <formula>AND(NOT(ISBLANK(AT$7)),AU15&gt;AT$7)</formula>
    </cfRule>
  </conditionalFormatting>
  <conditionalFormatting sqref="AU15">
    <cfRule type="expression" dxfId="1103" priority="1114" stopIfTrue="1">
      <formula>AND(NOT(ISBLANK(AT$7)),AU15&gt;AT$7)</formula>
    </cfRule>
  </conditionalFormatting>
  <conditionalFormatting sqref="AR15">
    <cfRule type="expression" dxfId="1102" priority="1113" stopIfTrue="1">
      <formula>AND(NOT(ISBLANK(AR$7)),AR15&gt;AR$7)</formula>
    </cfRule>
  </conditionalFormatting>
  <conditionalFormatting sqref="AR15">
    <cfRule type="expression" dxfId="1101" priority="1112" stopIfTrue="1">
      <formula>AND(NOT(ISBLANK(AR$7)),AR15&gt;AR$7)</formula>
    </cfRule>
  </conditionalFormatting>
  <conditionalFormatting sqref="AP15">
    <cfRule type="expression" dxfId="1100" priority="1111" stopIfTrue="1">
      <formula>AND(NOT(ISBLANK(AP$7)),AP15&gt;AP$7)</formula>
    </cfRule>
  </conditionalFormatting>
  <conditionalFormatting sqref="AP15">
    <cfRule type="expression" dxfId="1099" priority="1110" stopIfTrue="1">
      <formula>AND(NOT(ISBLANK(AP$7)),AP15&gt;AP$7)</formula>
    </cfRule>
  </conditionalFormatting>
  <conditionalFormatting sqref="AN15">
    <cfRule type="expression" dxfId="1098" priority="1109" stopIfTrue="1">
      <formula>AND(NOT(ISBLANK(AN$7)),AN15&gt;AN$7)</formula>
    </cfRule>
  </conditionalFormatting>
  <conditionalFormatting sqref="AN15">
    <cfRule type="expression" dxfId="1097" priority="1108" stopIfTrue="1">
      <formula>AND(NOT(ISBLANK(AN$7)),AN15&gt;AN$7)</formula>
    </cfRule>
  </conditionalFormatting>
  <conditionalFormatting sqref="AL15">
    <cfRule type="expression" dxfId="1096" priority="1107" stopIfTrue="1">
      <formula>AND(NOT(ISBLANK(AL$7)),AL15&gt;AL$7)</formula>
    </cfRule>
  </conditionalFormatting>
  <conditionalFormatting sqref="AL15">
    <cfRule type="expression" dxfId="1095" priority="1106" stopIfTrue="1">
      <formula>AND(NOT(ISBLANK(AL$7)),AL15&gt;AL$7)</formula>
    </cfRule>
  </conditionalFormatting>
  <conditionalFormatting sqref="AJ15">
    <cfRule type="expression" dxfId="1094" priority="1105" stopIfTrue="1">
      <formula>AND(NOT(ISBLANK(AJ$7)),AJ15&gt;AJ$7)</formula>
    </cfRule>
  </conditionalFormatting>
  <conditionalFormatting sqref="AJ15">
    <cfRule type="expression" dxfId="1093" priority="1104" stopIfTrue="1">
      <formula>AND(NOT(ISBLANK(AJ$7)),AJ15&gt;AJ$7)</formula>
    </cfRule>
  </conditionalFormatting>
  <conditionalFormatting sqref="AH15">
    <cfRule type="expression" dxfId="1092" priority="1103" stopIfTrue="1">
      <formula>AND(NOT(ISBLANK(AH$7)),AH15&gt;AH$7)</formula>
    </cfRule>
  </conditionalFormatting>
  <conditionalFormatting sqref="AH15">
    <cfRule type="expression" dxfId="1091" priority="1102" stopIfTrue="1">
      <formula>AND(NOT(ISBLANK(AH$7)),AH15&gt;AH$7)</formula>
    </cfRule>
  </conditionalFormatting>
  <conditionalFormatting sqref="AF15">
    <cfRule type="expression" dxfId="1090" priority="1101" stopIfTrue="1">
      <formula>AND(NOT(ISBLANK(AF$7)),AF15&gt;AF$7)</formula>
    </cfRule>
  </conditionalFormatting>
  <conditionalFormatting sqref="AF15">
    <cfRule type="expression" dxfId="1089" priority="1100" stopIfTrue="1">
      <formula>AND(NOT(ISBLANK(AF$7)),AF15&gt;AF$7)</formula>
    </cfRule>
  </conditionalFormatting>
  <conditionalFormatting sqref="AD15">
    <cfRule type="expression" dxfId="1088" priority="1099" stopIfTrue="1">
      <formula>AND(NOT(ISBLANK(AD$7)),AD15&gt;AD$7)</formula>
    </cfRule>
  </conditionalFormatting>
  <conditionalFormatting sqref="AD15">
    <cfRule type="expression" dxfId="1087" priority="1098" stopIfTrue="1">
      <formula>AND(NOT(ISBLANK(AD$7)),AD15&gt;AD$7)</formula>
    </cfRule>
  </conditionalFormatting>
  <conditionalFormatting sqref="AB15">
    <cfRule type="expression" dxfId="1086" priority="1097" stopIfTrue="1">
      <formula>AND(NOT(ISBLANK(AB$7)),AB15&gt;AB$7)</formula>
    </cfRule>
  </conditionalFormatting>
  <conditionalFormatting sqref="AB15">
    <cfRule type="expression" dxfId="1085" priority="1096" stopIfTrue="1">
      <formula>AND(NOT(ISBLANK(AB$7)),AB15&gt;AB$7)</formula>
    </cfRule>
  </conditionalFormatting>
  <conditionalFormatting sqref="Z15">
    <cfRule type="expression" dxfId="1084" priority="1095" stopIfTrue="1">
      <formula>AND(NOT(ISBLANK(Z$7)),Z15&gt;Z$7)</formula>
    </cfRule>
  </conditionalFormatting>
  <conditionalFormatting sqref="Z15">
    <cfRule type="expression" dxfId="1083" priority="1094" stopIfTrue="1">
      <formula>AND(NOT(ISBLANK(Z$7)),Z15&gt;Z$7)</formula>
    </cfRule>
  </conditionalFormatting>
  <conditionalFormatting sqref="X15">
    <cfRule type="expression" dxfId="1082" priority="1093" stopIfTrue="1">
      <formula>AND(NOT(ISBLANK(X$7)),X15&gt;X$7)</formula>
    </cfRule>
  </conditionalFormatting>
  <conditionalFormatting sqref="X15">
    <cfRule type="expression" dxfId="1081" priority="1092" stopIfTrue="1">
      <formula>AND(NOT(ISBLANK(X$7)),X15&gt;X$7)</formula>
    </cfRule>
  </conditionalFormatting>
  <conditionalFormatting sqref="V15">
    <cfRule type="expression" dxfId="1080" priority="1091" stopIfTrue="1">
      <formula>AND(NOT(ISBLANK(V$7)),V15&gt;V$7)</formula>
    </cfRule>
  </conditionalFormatting>
  <conditionalFormatting sqref="V15">
    <cfRule type="expression" dxfId="1079" priority="1090" stopIfTrue="1">
      <formula>AND(NOT(ISBLANK(V$7)),V15&gt;V$7)</formula>
    </cfRule>
  </conditionalFormatting>
  <conditionalFormatting sqref="V15">
    <cfRule type="expression" dxfId="1078" priority="1089" stopIfTrue="1">
      <formula>AND(NOT(ISBLANK(V$7)),V15&gt;V$7)</formula>
    </cfRule>
  </conditionalFormatting>
  <conditionalFormatting sqref="V15">
    <cfRule type="expression" dxfId="1077" priority="1088" stopIfTrue="1">
      <formula>AND(NOT(ISBLANK(V$7)),V15&gt;V$7)</formula>
    </cfRule>
  </conditionalFormatting>
  <conditionalFormatting sqref="Z15">
    <cfRule type="expression" dxfId="1076" priority="1087" stopIfTrue="1">
      <formula>AND(NOT(ISBLANK(Z$7)),Z15&gt;Z$7)</formula>
    </cfRule>
  </conditionalFormatting>
  <conditionalFormatting sqref="Z15">
    <cfRule type="expression" dxfId="1075" priority="1086" stopIfTrue="1">
      <formula>AND(NOT(ISBLANK(Z$7)),Z15&gt;Z$7)</formula>
    </cfRule>
  </conditionalFormatting>
  <conditionalFormatting sqref="Z15">
    <cfRule type="expression" dxfId="1074" priority="1085" stopIfTrue="1">
      <formula>AND(NOT(ISBLANK(Z$7)),Z15&gt;Z$7)</formula>
    </cfRule>
  </conditionalFormatting>
  <conditionalFormatting sqref="Z15">
    <cfRule type="expression" dxfId="1073" priority="1084" stopIfTrue="1">
      <formula>AND(NOT(ISBLANK(Z$7)),Z15&gt;Z$7)</formula>
    </cfRule>
  </conditionalFormatting>
  <conditionalFormatting sqref="Z15">
    <cfRule type="expression" dxfId="1072" priority="1083" stopIfTrue="1">
      <formula>AND(NOT(ISBLANK(Z$7)),Z15&gt;Z$7)</formula>
    </cfRule>
  </conditionalFormatting>
  <conditionalFormatting sqref="Z15">
    <cfRule type="expression" dxfId="1071" priority="1082" stopIfTrue="1">
      <formula>AND(NOT(ISBLANK(Z$7)),Z15&gt;Z$7)</formula>
    </cfRule>
  </conditionalFormatting>
  <conditionalFormatting sqref="X15">
    <cfRule type="expression" dxfId="1070" priority="1081" stopIfTrue="1">
      <formula>AND(NOT(ISBLANK(X$7)),X15&gt;X$7)</formula>
    </cfRule>
  </conditionalFormatting>
  <conditionalFormatting sqref="X15">
    <cfRule type="expression" dxfId="1069" priority="1080" stopIfTrue="1">
      <formula>AND(NOT(ISBLANK(X$7)),X15&gt;X$7)</formula>
    </cfRule>
  </conditionalFormatting>
  <conditionalFormatting sqref="X15">
    <cfRule type="expression" dxfId="1068" priority="1079" stopIfTrue="1">
      <formula>AND(NOT(ISBLANK(X$7)),X15&gt;X$7)</formula>
    </cfRule>
  </conditionalFormatting>
  <conditionalFormatting sqref="X15">
    <cfRule type="expression" dxfId="1067" priority="1078" stopIfTrue="1">
      <formula>AND(NOT(ISBLANK(X$7)),X15&gt;X$7)</formula>
    </cfRule>
  </conditionalFormatting>
  <conditionalFormatting sqref="X15">
    <cfRule type="expression" dxfId="1066" priority="1077" stopIfTrue="1">
      <formula>AND(NOT(ISBLANK(X$7)),X15&gt;X$7)</formula>
    </cfRule>
  </conditionalFormatting>
  <conditionalFormatting sqref="V15">
    <cfRule type="expression" dxfId="1065" priority="1076" stopIfTrue="1">
      <formula>AND(NOT(ISBLANK(V$7)),V15&gt;V$7)</formula>
    </cfRule>
  </conditionalFormatting>
  <conditionalFormatting sqref="V15">
    <cfRule type="expression" dxfId="1064" priority="1075" stopIfTrue="1">
      <formula>AND(NOT(ISBLANK(V$7)),V15&gt;V$7)</formula>
    </cfRule>
  </conditionalFormatting>
  <conditionalFormatting sqref="V15">
    <cfRule type="expression" dxfId="1063" priority="1074" stopIfTrue="1">
      <formula>AND(NOT(ISBLANK(V$7)),V15&gt;V$7)</formula>
    </cfRule>
  </conditionalFormatting>
  <conditionalFormatting sqref="V15">
    <cfRule type="expression" dxfId="1062" priority="1073" stopIfTrue="1">
      <formula>AND(NOT(ISBLANK(V$7)),V15&gt;V$7)</formula>
    </cfRule>
  </conditionalFormatting>
  <conditionalFormatting sqref="V15">
    <cfRule type="expression" dxfId="1061" priority="1072" stopIfTrue="1">
      <formula>AND(NOT(ISBLANK(V$7)),V15&gt;V$7)</formula>
    </cfRule>
  </conditionalFormatting>
  <conditionalFormatting sqref="V15">
    <cfRule type="expression" dxfId="1060" priority="1071" stopIfTrue="1">
      <formula>AND(NOT(ISBLANK(V$7)),V15&gt;V$7)</formula>
    </cfRule>
  </conditionalFormatting>
  <conditionalFormatting sqref="V15">
    <cfRule type="expression" dxfId="1059" priority="1070" stopIfTrue="1">
      <formula>AND(NOT(ISBLANK(V$7)),V15&gt;V$7)</formula>
    </cfRule>
  </conditionalFormatting>
  <conditionalFormatting sqref="BN15">
    <cfRule type="expression" dxfId="1058" priority="1069" stopIfTrue="1">
      <formula>AND(NOT(ISBLANK(BN$7)),BN15&gt;BN$7)</formula>
    </cfRule>
  </conditionalFormatting>
  <conditionalFormatting sqref="BN15">
    <cfRule type="expression" dxfId="1057" priority="1068" stopIfTrue="1">
      <formula>AND(NOT(ISBLANK(BN$7)),BN15&gt;BN$7)</formula>
    </cfRule>
  </conditionalFormatting>
  <conditionalFormatting sqref="BN15">
    <cfRule type="expression" dxfId="1056" priority="1067" stopIfTrue="1">
      <formula>AND(NOT(ISBLANK(BN$7)),BN15&gt;BN$7)</formula>
    </cfRule>
  </conditionalFormatting>
  <conditionalFormatting sqref="BL15">
    <cfRule type="expression" dxfId="1055" priority="1066" stopIfTrue="1">
      <formula>AND(NOT(ISBLANK(BL$7)),BL15&gt;BL$7)</formula>
    </cfRule>
  </conditionalFormatting>
  <conditionalFormatting sqref="BL15">
    <cfRule type="expression" dxfId="1054" priority="1065" stopIfTrue="1">
      <formula>AND(NOT(ISBLANK(BL$7)),BL15&gt;BL$7)</formula>
    </cfRule>
  </conditionalFormatting>
  <conditionalFormatting sqref="BL15">
    <cfRule type="expression" dxfId="1053" priority="1064" stopIfTrue="1">
      <formula>AND(NOT(ISBLANK(BL$7)),BL15&gt;BL$7)</formula>
    </cfRule>
  </conditionalFormatting>
  <conditionalFormatting sqref="BJ15">
    <cfRule type="expression" dxfId="1052" priority="1063" stopIfTrue="1">
      <formula>AND(NOT(ISBLANK(BJ$7)),BJ15&gt;BJ$7)</formula>
    </cfRule>
  </conditionalFormatting>
  <conditionalFormatting sqref="BJ15">
    <cfRule type="expression" dxfId="1051" priority="1062" stopIfTrue="1">
      <formula>AND(NOT(ISBLANK(BJ$7)),BJ15&gt;BJ$7)</formula>
    </cfRule>
  </conditionalFormatting>
  <conditionalFormatting sqref="BJ15">
    <cfRule type="expression" dxfId="1050" priority="1061" stopIfTrue="1">
      <formula>AND(NOT(ISBLANK(BJ$7)),BJ15&gt;BJ$7)</formula>
    </cfRule>
  </conditionalFormatting>
  <conditionalFormatting sqref="BH15">
    <cfRule type="expression" dxfId="1049" priority="1060" stopIfTrue="1">
      <formula>AND(NOT(ISBLANK(BH$7)),BH15&gt;BH$7)</formula>
    </cfRule>
  </conditionalFormatting>
  <conditionalFormatting sqref="BH15">
    <cfRule type="expression" dxfId="1048" priority="1059" stopIfTrue="1">
      <formula>AND(NOT(ISBLANK(BH$7)),BH15&gt;BH$7)</formula>
    </cfRule>
  </conditionalFormatting>
  <conditionalFormatting sqref="BH15">
    <cfRule type="expression" dxfId="1047" priority="1058" stopIfTrue="1">
      <formula>AND(NOT(ISBLANK(BH$7)),BH15&gt;BH$7)</formula>
    </cfRule>
  </conditionalFormatting>
  <conditionalFormatting sqref="BF15">
    <cfRule type="expression" dxfId="1046" priority="1057" stopIfTrue="1">
      <formula>AND(NOT(ISBLANK(BF$7)),BF15&gt;BF$7)</formula>
    </cfRule>
  </conditionalFormatting>
  <conditionalFormatting sqref="BF15">
    <cfRule type="expression" dxfId="1045" priority="1056" stopIfTrue="1">
      <formula>AND(NOT(ISBLANK(BF$7)),BF15&gt;BF$7)</formula>
    </cfRule>
  </conditionalFormatting>
  <conditionalFormatting sqref="BF15">
    <cfRule type="expression" dxfId="1044" priority="1055" stopIfTrue="1">
      <formula>AND(NOT(ISBLANK(BF$7)),BF15&gt;BF$7)</formula>
    </cfRule>
  </conditionalFormatting>
  <conditionalFormatting sqref="BD15">
    <cfRule type="expression" dxfId="1043" priority="1054" stopIfTrue="1">
      <formula>AND(NOT(ISBLANK(BD$7)),BD15&gt;BD$7)</formula>
    </cfRule>
  </conditionalFormatting>
  <conditionalFormatting sqref="BD15">
    <cfRule type="expression" dxfId="1042" priority="1053" stopIfTrue="1">
      <formula>AND(NOT(ISBLANK(BD$7)),BD15&gt;BD$7)</formula>
    </cfRule>
  </conditionalFormatting>
  <conditionalFormatting sqref="BD15">
    <cfRule type="expression" dxfId="1041" priority="1052" stopIfTrue="1">
      <formula>AND(NOT(ISBLANK(BD$7)),BD15&gt;BD$7)</formula>
    </cfRule>
  </conditionalFormatting>
  <conditionalFormatting sqref="BB15">
    <cfRule type="expression" dxfId="1040" priority="1051" stopIfTrue="1">
      <formula>AND(NOT(ISBLANK(BB$7)),BB15&gt;BB$7)</formula>
    </cfRule>
  </conditionalFormatting>
  <conditionalFormatting sqref="BB15">
    <cfRule type="expression" dxfId="1039" priority="1050" stopIfTrue="1">
      <formula>AND(NOT(ISBLANK(BB$7)),BB15&gt;BB$7)</formula>
    </cfRule>
  </conditionalFormatting>
  <conditionalFormatting sqref="BB15">
    <cfRule type="expression" dxfId="1038" priority="1049" stopIfTrue="1">
      <formula>AND(NOT(ISBLANK(BB$7)),BB15&gt;BB$7)</formula>
    </cfRule>
  </conditionalFormatting>
  <conditionalFormatting sqref="BK15">
    <cfRule type="expression" dxfId="1037" priority="1048" stopIfTrue="1">
      <formula>AND(NOT(ISBLANK(BI$7)),BK15&gt;BI$7)</formula>
    </cfRule>
  </conditionalFormatting>
  <conditionalFormatting sqref="CB19">
    <cfRule type="expression" dxfId="1036" priority="1047" stopIfTrue="1">
      <formula>AND(NOT(ISBLANK(CB$7)),CB19&gt;CB$7)</formula>
    </cfRule>
  </conditionalFormatting>
  <conditionalFormatting sqref="CB19">
    <cfRule type="expression" dxfId="1035" priority="1046" stopIfTrue="1">
      <formula>AND(NOT(ISBLANK(CB$7)),CB19&gt;CB$7)</formula>
    </cfRule>
  </conditionalFormatting>
  <conditionalFormatting sqref="BZ19">
    <cfRule type="expression" dxfId="1034" priority="1045" stopIfTrue="1">
      <formula>AND(NOT(ISBLANK(BZ$7)),BZ19&gt;BZ$7)</formula>
    </cfRule>
  </conditionalFormatting>
  <conditionalFormatting sqref="BZ19">
    <cfRule type="expression" dxfId="1033" priority="1044" stopIfTrue="1">
      <formula>AND(NOT(ISBLANK(BZ$7)),BZ19&gt;BZ$7)</formula>
    </cfRule>
  </conditionalFormatting>
  <conditionalFormatting sqref="BX19">
    <cfRule type="expression" dxfId="1032" priority="1043" stopIfTrue="1">
      <formula>AND(NOT(ISBLANK(BX$7)),BX19&gt;BX$7)</formula>
    </cfRule>
  </conditionalFormatting>
  <conditionalFormatting sqref="BX19">
    <cfRule type="expression" dxfId="1031" priority="1042" stopIfTrue="1">
      <formula>AND(NOT(ISBLANK(BX$7)),BX19&gt;BX$7)</formula>
    </cfRule>
  </conditionalFormatting>
  <conditionalFormatting sqref="BV19">
    <cfRule type="expression" dxfId="1030" priority="1041" stopIfTrue="1">
      <formula>AND(NOT(ISBLANK(BV$7)),BV19&gt;BV$7)</formula>
    </cfRule>
  </conditionalFormatting>
  <conditionalFormatting sqref="BV19">
    <cfRule type="expression" dxfId="1029" priority="1040" stopIfTrue="1">
      <formula>AND(NOT(ISBLANK(BV$7)),BV19&gt;BV$7)</formula>
    </cfRule>
  </conditionalFormatting>
  <conditionalFormatting sqref="BT19">
    <cfRule type="expression" dxfId="1028" priority="1039" stopIfTrue="1">
      <formula>AND(NOT(ISBLANK(BT$7)),BT19&gt;BT$7)</formula>
    </cfRule>
  </conditionalFormatting>
  <conditionalFormatting sqref="BT19">
    <cfRule type="expression" dxfId="1027" priority="1038" stopIfTrue="1">
      <formula>AND(NOT(ISBLANK(BT$7)),BT19&gt;BT$7)</formula>
    </cfRule>
  </conditionalFormatting>
  <conditionalFormatting sqref="BR19">
    <cfRule type="expression" dxfId="1026" priority="1037" stopIfTrue="1">
      <formula>AND(NOT(ISBLANK(BR$7)),BR19&gt;BR$7)</formula>
    </cfRule>
  </conditionalFormatting>
  <conditionalFormatting sqref="BR19">
    <cfRule type="expression" dxfId="1025" priority="1036" stopIfTrue="1">
      <formula>AND(NOT(ISBLANK(BR$7)),BR19&gt;BR$7)</formula>
    </cfRule>
  </conditionalFormatting>
  <conditionalFormatting sqref="BP19">
    <cfRule type="expression" dxfId="1024" priority="1035" stopIfTrue="1">
      <formula>AND(NOT(ISBLANK(BP$7)),BP19&gt;BP$7)</formula>
    </cfRule>
  </conditionalFormatting>
  <conditionalFormatting sqref="BP19">
    <cfRule type="expression" dxfId="1023" priority="1034" stopIfTrue="1">
      <formula>AND(NOT(ISBLANK(BP$7)),BP19&gt;BP$7)</formula>
    </cfRule>
  </conditionalFormatting>
  <conditionalFormatting sqref="AZ19">
    <cfRule type="expression" dxfId="1022" priority="1033" stopIfTrue="1">
      <formula>AND(NOT(ISBLANK(AZ$7)),AZ19&gt;AZ$7)</formula>
    </cfRule>
  </conditionalFormatting>
  <conditionalFormatting sqref="AZ19">
    <cfRule type="expression" dxfId="1021" priority="1032" stopIfTrue="1">
      <formula>AND(NOT(ISBLANK(AZ$7)),AZ19&gt;AZ$7)</formula>
    </cfRule>
  </conditionalFormatting>
  <conditionalFormatting sqref="AX19">
    <cfRule type="expression" dxfId="1020" priority="1031" stopIfTrue="1">
      <formula>AND(NOT(ISBLANK(AX$7)),AX19&gt;AX$7)</formula>
    </cfRule>
  </conditionalFormatting>
  <conditionalFormatting sqref="AX19">
    <cfRule type="expression" dxfId="1019" priority="1030" stopIfTrue="1">
      <formula>AND(NOT(ISBLANK(AX$7)),AX19&gt;AX$7)</formula>
    </cfRule>
  </conditionalFormatting>
  <conditionalFormatting sqref="AV19">
    <cfRule type="expression" dxfId="1018" priority="1029" stopIfTrue="1">
      <formula>AND(NOT(ISBLANK(AV$7)),AV19&gt;AV$7)</formula>
    </cfRule>
  </conditionalFormatting>
  <conditionalFormatting sqref="AV19">
    <cfRule type="expression" dxfId="1017" priority="1028" stopIfTrue="1">
      <formula>AND(NOT(ISBLANK(AV$7)),AV19&gt;AV$7)</formula>
    </cfRule>
  </conditionalFormatting>
  <conditionalFormatting sqref="AU19">
    <cfRule type="expression" dxfId="1016" priority="1027" stopIfTrue="1">
      <formula>AND(NOT(ISBLANK(AT$7)),AU19&gt;AT$7)</formula>
    </cfRule>
  </conditionalFormatting>
  <conditionalFormatting sqref="AU19">
    <cfRule type="expression" dxfId="1015" priority="1026" stopIfTrue="1">
      <formula>AND(NOT(ISBLANK(AT$7)),AU19&gt;AT$7)</formula>
    </cfRule>
  </conditionalFormatting>
  <conditionalFormatting sqref="AR19">
    <cfRule type="expression" dxfId="1014" priority="1025" stopIfTrue="1">
      <formula>AND(NOT(ISBLANK(AR$7)),AR19&gt;AR$7)</formula>
    </cfRule>
  </conditionalFormatting>
  <conditionalFormatting sqref="AR19">
    <cfRule type="expression" dxfId="1013" priority="1024" stopIfTrue="1">
      <formula>AND(NOT(ISBLANK(AR$7)),AR19&gt;AR$7)</formula>
    </cfRule>
  </conditionalFormatting>
  <conditionalFormatting sqref="AP19">
    <cfRule type="expression" dxfId="1012" priority="1023" stopIfTrue="1">
      <formula>AND(NOT(ISBLANK(AP$7)),AP19&gt;AP$7)</formula>
    </cfRule>
  </conditionalFormatting>
  <conditionalFormatting sqref="AP19">
    <cfRule type="expression" dxfId="1011" priority="1022" stopIfTrue="1">
      <formula>AND(NOT(ISBLANK(AP$7)),AP19&gt;AP$7)</formula>
    </cfRule>
  </conditionalFormatting>
  <conditionalFormatting sqref="AN19">
    <cfRule type="expression" dxfId="1010" priority="1021" stopIfTrue="1">
      <formula>AND(NOT(ISBLANK(AN$7)),AN19&gt;AN$7)</formula>
    </cfRule>
  </conditionalFormatting>
  <conditionalFormatting sqref="AN19">
    <cfRule type="expression" dxfId="1009" priority="1020" stopIfTrue="1">
      <formula>AND(NOT(ISBLANK(AN$7)),AN19&gt;AN$7)</formula>
    </cfRule>
  </conditionalFormatting>
  <conditionalFormatting sqref="AL19">
    <cfRule type="expression" dxfId="1008" priority="1019" stopIfTrue="1">
      <formula>AND(NOT(ISBLANK(AL$7)),AL19&gt;AL$7)</formula>
    </cfRule>
  </conditionalFormatting>
  <conditionalFormatting sqref="AL19">
    <cfRule type="expression" dxfId="1007" priority="1018" stopIfTrue="1">
      <formula>AND(NOT(ISBLANK(AL$7)),AL19&gt;AL$7)</formula>
    </cfRule>
  </conditionalFormatting>
  <conditionalFormatting sqref="AJ19">
    <cfRule type="expression" dxfId="1006" priority="1017" stopIfTrue="1">
      <formula>AND(NOT(ISBLANK(AJ$7)),AJ19&gt;AJ$7)</formula>
    </cfRule>
  </conditionalFormatting>
  <conditionalFormatting sqref="AJ19">
    <cfRule type="expression" dxfId="1005" priority="1016" stopIfTrue="1">
      <formula>AND(NOT(ISBLANK(AJ$7)),AJ19&gt;AJ$7)</formula>
    </cfRule>
  </conditionalFormatting>
  <conditionalFormatting sqref="AH19">
    <cfRule type="expression" dxfId="1004" priority="1015" stopIfTrue="1">
      <formula>AND(NOT(ISBLANK(AH$7)),AH19&gt;AH$7)</formula>
    </cfRule>
  </conditionalFormatting>
  <conditionalFormatting sqref="AH19">
    <cfRule type="expression" dxfId="1003" priority="1014" stopIfTrue="1">
      <formula>AND(NOT(ISBLANK(AH$7)),AH19&gt;AH$7)</formula>
    </cfRule>
  </conditionalFormatting>
  <conditionalFormatting sqref="AF19">
    <cfRule type="expression" dxfId="1002" priority="1013" stopIfTrue="1">
      <formula>AND(NOT(ISBLANK(AF$7)),AF19&gt;AF$7)</formula>
    </cfRule>
  </conditionalFormatting>
  <conditionalFormatting sqref="AF19">
    <cfRule type="expression" dxfId="1001" priority="1012" stopIfTrue="1">
      <formula>AND(NOT(ISBLANK(AF$7)),AF19&gt;AF$7)</formula>
    </cfRule>
  </conditionalFormatting>
  <conditionalFormatting sqref="AD19">
    <cfRule type="expression" dxfId="1000" priority="1011" stopIfTrue="1">
      <formula>AND(NOT(ISBLANK(AD$7)),AD19&gt;AD$7)</formula>
    </cfRule>
  </conditionalFormatting>
  <conditionalFormatting sqref="AD19">
    <cfRule type="expression" dxfId="999" priority="1010" stopIfTrue="1">
      <formula>AND(NOT(ISBLANK(AD$7)),AD19&gt;AD$7)</formula>
    </cfRule>
  </conditionalFormatting>
  <conditionalFormatting sqref="AB19">
    <cfRule type="expression" dxfId="998" priority="1009" stopIfTrue="1">
      <formula>AND(NOT(ISBLANK(AB$7)),AB19&gt;AB$7)</formula>
    </cfRule>
  </conditionalFormatting>
  <conditionalFormatting sqref="AB19">
    <cfRule type="expression" dxfId="997" priority="1008" stopIfTrue="1">
      <formula>AND(NOT(ISBLANK(AB$7)),AB19&gt;AB$7)</formula>
    </cfRule>
  </conditionalFormatting>
  <conditionalFormatting sqref="Z19">
    <cfRule type="expression" dxfId="996" priority="1007" stopIfTrue="1">
      <formula>AND(NOT(ISBLANK(Z$7)),Z19&gt;Z$7)</formula>
    </cfRule>
  </conditionalFormatting>
  <conditionalFormatting sqref="Z19">
    <cfRule type="expression" dxfId="995" priority="1006" stopIfTrue="1">
      <formula>AND(NOT(ISBLANK(Z$7)),Z19&gt;Z$7)</formula>
    </cfRule>
  </conditionalFormatting>
  <conditionalFormatting sqref="X19">
    <cfRule type="expression" dxfId="994" priority="1005" stopIfTrue="1">
      <formula>AND(NOT(ISBLANK(X$7)),X19&gt;X$7)</formula>
    </cfRule>
  </conditionalFormatting>
  <conditionalFormatting sqref="X19">
    <cfRule type="expression" dxfId="993" priority="1004" stopIfTrue="1">
      <formula>AND(NOT(ISBLANK(X$7)),X19&gt;X$7)</formula>
    </cfRule>
  </conditionalFormatting>
  <conditionalFormatting sqref="V19">
    <cfRule type="expression" dxfId="992" priority="1003" stopIfTrue="1">
      <formula>AND(NOT(ISBLANK(V$7)),V19&gt;V$7)</formula>
    </cfRule>
  </conditionalFormatting>
  <conditionalFormatting sqref="V19">
    <cfRule type="expression" dxfId="991" priority="1002" stopIfTrue="1">
      <formula>AND(NOT(ISBLANK(V$7)),V19&gt;V$7)</formula>
    </cfRule>
  </conditionalFormatting>
  <conditionalFormatting sqref="V19">
    <cfRule type="expression" dxfId="990" priority="1001" stopIfTrue="1">
      <formula>AND(NOT(ISBLANK(V$7)),V19&gt;V$7)</formula>
    </cfRule>
  </conditionalFormatting>
  <conditionalFormatting sqref="V19">
    <cfRule type="expression" dxfId="989" priority="1000" stopIfTrue="1">
      <formula>AND(NOT(ISBLANK(V$7)),V19&gt;V$7)</formula>
    </cfRule>
  </conditionalFormatting>
  <conditionalFormatting sqref="Z19">
    <cfRule type="expression" dxfId="988" priority="999" stopIfTrue="1">
      <formula>AND(NOT(ISBLANK(Z$7)),Z19&gt;Z$7)</formula>
    </cfRule>
  </conditionalFormatting>
  <conditionalFormatting sqref="Z19">
    <cfRule type="expression" dxfId="987" priority="998" stopIfTrue="1">
      <formula>AND(NOT(ISBLANK(Z$7)),Z19&gt;Z$7)</formula>
    </cfRule>
  </conditionalFormatting>
  <conditionalFormatting sqref="Z19">
    <cfRule type="expression" dxfId="986" priority="997" stopIfTrue="1">
      <formula>AND(NOT(ISBLANK(Z$7)),Z19&gt;Z$7)</formula>
    </cfRule>
  </conditionalFormatting>
  <conditionalFormatting sqref="Z19">
    <cfRule type="expression" dxfId="985" priority="996" stopIfTrue="1">
      <formula>AND(NOT(ISBLANK(Z$7)),Z19&gt;Z$7)</formula>
    </cfRule>
  </conditionalFormatting>
  <conditionalFormatting sqref="Z19">
    <cfRule type="expression" dxfId="984" priority="995" stopIfTrue="1">
      <formula>AND(NOT(ISBLANK(Z$7)),Z19&gt;Z$7)</formula>
    </cfRule>
  </conditionalFormatting>
  <conditionalFormatting sqref="Z19">
    <cfRule type="expression" dxfId="983" priority="994" stopIfTrue="1">
      <formula>AND(NOT(ISBLANK(Z$7)),Z19&gt;Z$7)</formula>
    </cfRule>
  </conditionalFormatting>
  <conditionalFormatting sqref="X19">
    <cfRule type="expression" dxfId="982" priority="993" stopIfTrue="1">
      <formula>AND(NOT(ISBLANK(X$7)),X19&gt;X$7)</formula>
    </cfRule>
  </conditionalFormatting>
  <conditionalFormatting sqref="X19">
    <cfRule type="expression" dxfId="981" priority="992" stopIfTrue="1">
      <formula>AND(NOT(ISBLANK(X$7)),X19&gt;X$7)</formula>
    </cfRule>
  </conditionalFormatting>
  <conditionalFormatting sqref="X19">
    <cfRule type="expression" dxfId="980" priority="991" stopIfTrue="1">
      <formula>AND(NOT(ISBLANK(X$7)),X19&gt;X$7)</formula>
    </cfRule>
  </conditionalFormatting>
  <conditionalFormatting sqref="X19">
    <cfRule type="expression" dxfId="979" priority="990" stopIfTrue="1">
      <formula>AND(NOT(ISBLANK(X$7)),X19&gt;X$7)</formula>
    </cfRule>
  </conditionalFormatting>
  <conditionalFormatting sqref="X19">
    <cfRule type="expression" dxfId="978" priority="989" stopIfTrue="1">
      <formula>AND(NOT(ISBLANK(X$7)),X19&gt;X$7)</formula>
    </cfRule>
  </conditionalFormatting>
  <conditionalFormatting sqref="V19">
    <cfRule type="expression" dxfId="977" priority="988" stopIfTrue="1">
      <formula>AND(NOT(ISBLANK(V$7)),V19&gt;V$7)</formula>
    </cfRule>
  </conditionalFormatting>
  <conditionalFormatting sqref="V19">
    <cfRule type="expression" dxfId="976" priority="987" stopIfTrue="1">
      <formula>AND(NOT(ISBLANK(V$7)),V19&gt;V$7)</formula>
    </cfRule>
  </conditionalFormatting>
  <conditionalFormatting sqref="V19">
    <cfRule type="expression" dxfId="975" priority="986" stopIfTrue="1">
      <formula>AND(NOT(ISBLANK(V$7)),V19&gt;V$7)</formula>
    </cfRule>
  </conditionalFormatting>
  <conditionalFormatting sqref="V19">
    <cfRule type="expression" dxfId="974" priority="985" stopIfTrue="1">
      <formula>AND(NOT(ISBLANK(V$7)),V19&gt;V$7)</formula>
    </cfRule>
  </conditionalFormatting>
  <conditionalFormatting sqref="V19">
    <cfRule type="expression" dxfId="973" priority="984" stopIfTrue="1">
      <formula>AND(NOT(ISBLANK(V$7)),V19&gt;V$7)</formula>
    </cfRule>
  </conditionalFormatting>
  <conditionalFormatting sqref="V19">
    <cfRule type="expression" dxfId="972" priority="983" stopIfTrue="1">
      <formula>AND(NOT(ISBLANK(V$7)),V19&gt;V$7)</formula>
    </cfRule>
  </conditionalFormatting>
  <conditionalFormatting sqref="V19">
    <cfRule type="expression" dxfId="971" priority="982" stopIfTrue="1">
      <formula>AND(NOT(ISBLANK(V$7)),V19&gt;V$7)</formula>
    </cfRule>
  </conditionalFormatting>
  <conditionalFormatting sqref="BN19">
    <cfRule type="expression" dxfId="970" priority="981" stopIfTrue="1">
      <formula>AND(NOT(ISBLANK(BN$7)),BN19&gt;BN$7)</formula>
    </cfRule>
  </conditionalFormatting>
  <conditionalFormatting sqref="BN19">
    <cfRule type="expression" dxfId="969" priority="980" stopIfTrue="1">
      <formula>AND(NOT(ISBLANK(BN$7)),BN19&gt;BN$7)</formula>
    </cfRule>
  </conditionalFormatting>
  <conditionalFormatting sqref="BN19">
    <cfRule type="expression" dxfId="968" priority="979" stopIfTrue="1">
      <formula>AND(NOT(ISBLANK(BN$7)),BN19&gt;BN$7)</formula>
    </cfRule>
  </conditionalFormatting>
  <conditionalFormatting sqref="BL19">
    <cfRule type="expression" dxfId="967" priority="978" stopIfTrue="1">
      <formula>AND(NOT(ISBLANK(BL$7)),BL19&gt;BL$7)</formula>
    </cfRule>
  </conditionalFormatting>
  <conditionalFormatting sqref="BL19">
    <cfRule type="expression" dxfId="966" priority="977" stopIfTrue="1">
      <formula>AND(NOT(ISBLANK(BL$7)),BL19&gt;BL$7)</formula>
    </cfRule>
  </conditionalFormatting>
  <conditionalFormatting sqref="BL19">
    <cfRule type="expression" dxfId="965" priority="976" stopIfTrue="1">
      <formula>AND(NOT(ISBLANK(BL$7)),BL19&gt;BL$7)</formula>
    </cfRule>
  </conditionalFormatting>
  <conditionalFormatting sqref="BJ19">
    <cfRule type="expression" dxfId="964" priority="975" stopIfTrue="1">
      <formula>AND(NOT(ISBLANK(BJ$7)),BJ19&gt;BJ$7)</formula>
    </cfRule>
  </conditionalFormatting>
  <conditionalFormatting sqref="BJ19">
    <cfRule type="expression" dxfId="963" priority="974" stopIfTrue="1">
      <formula>AND(NOT(ISBLANK(BJ$7)),BJ19&gt;BJ$7)</formula>
    </cfRule>
  </conditionalFormatting>
  <conditionalFormatting sqref="BJ19">
    <cfRule type="expression" dxfId="962" priority="973" stopIfTrue="1">
      <formula>AND(NOT(ISBLANK(BJ$7)),BJ19&gt;BJ$7)</formula>
    </cfRule>
  </conditionalFormatting>
  <conditionalFormatting sqref="BH19">
    <cfRule type="expression" dxfId="961" priority="972" stopIfTrue="1">
      <formula>AND(NOT(ISBLANK(BH$7)),BH19&gt;BH$7)</formula>
    </cfRule>
  </conditionalFormatting>
  <conditionalFormatting sqref="BH19">
    <cfRule type="expression" dxfId="960" priority="971" stopIfTrue="1">
      <formula>AND(NOT(ISBLANK(BH$7)),BH19&gt;BH$7)</formula>
    </cfRule>
  </conditionalFormatting>
  <conditionalFormatting sqref="BH19">
    <cfRule type="expression" dxfId="959" priority="970" stopIfTrue="1">
      <formula>AND(NOT(ISBLANK(BH$7)),BH19&gt;BH$7)</formula>
    </cfRule>
  </conditionalFormatting>
  <conditionalFormatting sqref="BF19">
    <cfRule type="expression" dxfId="958" priority="969" stopIfTrue="1">
      <formula>AND(NOT(ISBLANK(BF$7)),BF19&gt;BF$7)</formula>
    </cfRule>
  </conditionalFormatting>
  <conditionalFormatting sqref="BF19">
    <cfRule type="expression" dxfId="957" priority="968" stopIfTrue="1">
      <formula>AND(NOT(ISBLANK(BF$7)),BF19&gt;BF$7)</formula>
    </cfRule>
  </conditionalFormatting>
  <conditionalFormatting sqref="BF19">
    <cfRule type="expression" dxfId="956" priority="967" stopIfTrue="1">
      <formula>AND(NOT(ISBLANK(BF$7)),BF19&gt;BF$7)</formula>
    </cfRule>
  </conditionalFormatting>
  <conditionalFormatting sqref="BD19">
    <cfRule type="expression" dxfId="955" priority="966" stopIfTrue="1">
      <formula>AND(NOT(ISBLANK(BD$7)),BD19&gt;BD$7)</formula>
    </cfRule>
  </conditionalFormatting>
  <conditionalFormatting sqref="BD19">
    <cfRule type="expression" dxfId="954" priority="965" stopIfTrue="1">
      <formula>AND(NOT(ISBLANK(BD$7)),BD19&gt;BD$7)</formula>
    </cfRule>
  </conditionalFormatting>
  <conditionalFormatting sqref="BD19">
    <cfRule type="expression" dxfId="953" priority="964" stopIfTrue="1">
      <formula>AND(NOT(ISBLANK(BD$7)),BD19&gt;BD$7)</formula>
    </cfRule>
  </conditionalFormatting>
  <conditionalFormatting sqref="BB19">
    <cfRule type="expression" dxfId="952" priority="963" stopIfTrue="1">
      <formula>AND(NOT(ISBLANK(BB$7)),BB19&gt;BB$7)</formula>
    </cfRule>
  </conditionalFormatting>
  <conditionalFormatting sqref="BB19">
    <cfRule type="expression" dxfId="951" priority="962" stopIfTrue="1">
      <formula>AND(NOT(ISBLANK(BB$7)),BB19&gt;BB$7)</formula>
    </cfRule>
  </conditionalFormatting>
  <conditionalFormatting sqref="BB19">
    <cfRule type="expression" dxfId="950" priority="961" stopIfTrue="1">
      <formula>AND(NOT(ISBLANK(BB$7)),BB19&gt;BB$7)</formula>
    </cfRule>
  </conditionalFormatting>
  <conditionalFormatting sqref="BK19">
    <cfRule type="expression" dxfId="949" priority="960" stopIfTrue="1">
      <formula>AND(NOT(ISBLANK(BI$7)),BK19&gt;BI$7)</formula>
    </cfRule>
  </conditionalFormatting>
  <conditionalFormatting sqref="AT19">
    <cfRule type="expression" dxfId="948" priority="959" stopIfTrue="1">
      <formula>AND(NOT(ISBLANK(AT$7)),AT19&gt;AT$7)</formula>
    </cfRule>
  </conditionalFormatting>
  <conditionalFormatting sqref="AT19">
    <cfRule type="expression" dxfId="947" priority="958" stopIfTrue="1">
      <formula>AND(NOT(ISBLANK(AT$7)),AT19&gt;AT$7)</formula>
    </cfRule>
  </conditionalFormatting>
  <conditionalFormatting sqref="AT19">
    <cfRule type="expression" dxfId="946" priority="957" stopIfTrue="1">
      <formula>AND(NOT(ISBLANK(AT$7)),AT19&gt;AT$7)</formula>
    </cfRule>
  </conditionalFormatting>
  <conditionalFormatting sqref="AT19">
    <cfRule type="expression" dxfId="945" priority="956" stopIfTrue="1">
      <formula>AND(NOT(ISBLANK(AT$7)),AT19&gt;AT$7)</formula>
    </cfRule>
  </conditionalFormatting>
  <conditionalFormatting sqref="CB17">
    <cfRule type="expression" dxfId="944" priority="955" stopIfTrue="1">
      <formula>AND(NOT(ISBLANK(CB$7)),CB17&gt;CB$7)</formula>
    </cfRule>
  </conditionalFormatting>
  <conditionalFormatting sqref="CB17">
    <cfRule type="expression" dxfId="943" priority="954" stopIfTrue="1">
      <formula>AND(NOT(ISBLANK(CB$7)),CB17&gt;CB$7)</formula>
    </cfRule>
  </conditionalFormatting>
  <conditionalFormatting sqref="BZ17">
    <cfRule type="expression" dxfId="942" priority="953" stopIfTrue="1">
      <formula>AND(NOT(ISBLANK(BZ$7)),BZ17&gt;BZ$7)</formula>
    </cfRule>
  </conditionalFormatting>
  <conditionalFormatting sqref="BZ17">
    <cfRule type="expression" dxfId="941" priority="952" stopIfTrue="1">
      <formula>AND(NOT(ISBLANK(BZ$7)),BZ17&gt;BZ$7)</formula>
    </cfRule>
  </conditionalFormatting>
  <conditionalFormatting sqref="BX17">
    <cfRule type="expression" dxfId="940" priority="951" stopIfTrue="1">
      <formula>AND(NOT(ISBLANK(BX$7)),BX17&gt;BX$7)</formula>
    </cfRule>
  </conditionalFormatting>
  <conditionalFormatting sqref="BX17">
    <cfRule type="expression" dxfId="939" priority="950" stopIfTrue="1">
      <formula>AND(NOT(ISBLANK(BX$7)),BX17&gt;BX$7)</formula>
    </cfRule>
  </conditionalFormatting>
  <conditionalFormatting sqref="BV17">
    <cfRule type="expression" dxfId="938" priority="949" stopIfTrue="1">
      <formula>AND(NOT(ISBLANK(BV$7)),BV17&gt;BV$7)</formula>
    </cfRule>
  </conditionalFormatting>
  <conditionalFormatting sqref="BV17">
    <cfRule type="expression" dxfId="937" priority="948" stopIfTrue="1">
      <formula>AND(NOT(ISBLANK(BV$7)),BV17&gt;BV$7)</formula>
    </cfRule>
  </conditionalFormatting>
  <conditionalFormatting sqref="BT17">
    <cfRule type="expression" dxfId="936" priority="947" stopIfTrue="1">
      <formula>AND(NOT(ISBLANK(BT$7)),BT17&gt;BT$7)</formula>
    </cfRule>
  </conditionalFormatting>
  <conditionalFormatting sqref="BT17">
    <cfRule type="expression" dxfId="935" priority="946" stopIfTrue="1">
      <formula>AND(NOT(ISBLANK(BT$7)),BT17&gt;BT$7)</formula>
    </cfRule>
  </conditionalFormatting>
  <conditionalFormatting sqref="BR17">
    <cfRule type="expression" dxfId="934" priority="945" stopIfTrue="1">
      <formula>AND(NOT(ISBLANK(BR$7)),BR17&gt;BR$7)</formula>
    </cfRule>
  </conditionalFormatting>
  <conditionalFormatting sqref="BR17">
    <cfRule type="expression" dxfId="933" priority="944" stopIfTrue="1">
      <formula>AND(NOT(ISBLANK(BR$7)),BR17&gt;BR$7)</formula>
    </cfRule>
  </conditionalFormatting>
  <conditionalFormatting sqref="BP17">
    <cfRule type="expression" dxfId="932" priority="943" stopIfTrue="1">
      <formula>AND(NOT(ISBLANK(BP$7)),BP17&gt;BP$7)</formula>
    </cfRule>
  </conditionalFormatting>
  <conditionalFormatting sqref="BP17">
    <cfRule type="expression" dxfId="931" priority="942" stopIfTrue="1">
      <formula>AND(NOT(ISBLANK(BP$7)),BP17&gt;BP$7)</formula>
    </cfRule>
  </conditionalFormatting>
  <conditionalFormatting sqref="AZ17">
    <cfRule type="expression" dxfId="930" priority="941" stopIfTrue="1">
      <formula>AND(NOT(ISBLANK(AZ$7)),AZ17&gt;AZ$7)</formula>
    </cfRule>
  </conditionalFormatting>
  <conditionalFormatting sqref="AZ17">
    <cfRule type="expression" dxfId="929" priority="940" stopIfTrue="1">
      <formula>AND(NOT(ISBLANK(AZ$7)),AZ17&gt;AZ$7)</formula>
    </cfRule>
  </conditionalFormatting>
  <conditionalFormatting sqref="AX17">
    <cfRule type="expression" dxfId="928" priority="939" stopIfTrue="1">
      <formula>AND(NOT(ISBLANK(AX$7)),AX17&gt;AX$7)</formula>
    </cfRule>
  </conditionalFormatting>
  <conditionalFormatting sqref="AX17">
    <cfRule type="expression" dxfId="927" priority="938" stopIfTrue="1">
      <formula>AND(NOT(ISBLANK(AX$7)),AX17&gt;AX$7)</formula>
    </cfRule>
  </conditionalFormatting>
  <conditionalFormatting sqref="AV17">
    <cfRule type="expression" dxfId="926" priority="937" stopIfTrue="1">
      <formula>AND(NOT(ISBLANK(AV$7)),AV17&gt;AV$7)</formula>
    </cfRule>
  </conditionalFormatting>
  <conditionalFormatting sqref="AV17">
    <cfRule type="expression" dxfId="925" priority="936" stopIfTrue="1">
      <formula>AND(NOT(ISBLANK(AV$7)),AV17&gt;AV$7)</formula>
    </cfRule>
  </conditionalFormatting>
  <conditionalFormatting sqref="AU17">
    <cfRule type="expression" dxfId="924" priority="935" stopIfTrue="1">
      <formula>AND(NOT(ISBLANK(AT$7)),AU17&gt;AT$7)</formula>
    </cfRule>
  </conditionalFormatting>
  <conditionalFormatting sqref="AU17">
    <cfRule type="expression" dxfId="923" priority="934" stopIfTrue="1">
      <formula>AND(NOT(ISBLANK(AT$7)),AU17&gt;AT$7)</formula>
    </cfRule>
  </conditionalFormatting>
  <conditionalFormatting sqref="AR17">
    <cfRule type="expression" dxfId="922" priority="933" stopIfTrue="1">
      <formula>AND(NOT(ISBLANK(AR$7)),AR17&gt;AR$7)</formula>
    </cfRule>
  </conditionalFormatting>
  <conditionalFormatting sqref="AR17">
    <cfRule type="expression" dxfId="921" priority="932" stopIfTrue="1">
      <formula>AND(NOT(ISBLANK(AR$7)),AR17&gt;AR$7)</formula>
    </cfRule>
  </conditionalFormatting>
  <conditionalFormatting sqref="AP17">
    <cfRule type="expression" dxfId="920" priority="931" stopIfTrue="1">
      <formula>AND(NOT(ISBLANK(AP$7)),AP17&gt;AP$7)</formula>
    </cfRule>
  </conditionalFormatting>
  <conditionalFormatting sqref="AP17">
    <cfRule type="expression" dxfId="919" priority="930" stopIfTrue="1">
      <formula>AND(NOT(ISBLANK(AP$7)),AP17&gt;AP$7)</formula>
    </cfRule>
  </conditionalFormatting>
  <conditionalFormatting sqref="AN17">
    <cfRule type="expression" dxfId="918" priority="929" stopIfTrue="1">
      <formula>AND(NOT(ISBLANK(AN$7)),AN17&gt;AN$7)</formula>
    </cfRule>
  </conditionalFormatting>
  <conditionalFormatting sqref="AN17">
    <cfRule type="expression" dxfId="917" priority="928" stopIfTrue="1">
      <formula>AND(NOT(ISBLANK(AN$7)),AN17&gt;AN$7)</formula>
    </cfRule>
  </conditionalFormatting>
  <conditionalFormatting sqref="AL17">
    <cfRule type="expression" dxfId="916" priority="927" stopIfTrue="1">
      <formula>AND(NOT(ISBLANK(AL$7)),AL17&gt;AL$7)</formula>
    </cfRule>
  </conditionalFormatting>
  <conditionalFormatting sqref="AL17">
    <cfRule type="expression" dxfId="915" priority="926" stopIfTrue="1">
      <formula>AND(NOT(ISBLANK(AL$7)),AL17&gt;AL$7)</formula>
    </cfRule>
  </conditionalFormatting>
  <conditionalFormatting sqref="AJ17">
    <cfRule type="expression" dxfId="914" priority="925" stopIfTrue="1">
      <formula>AND(NOT(ISBLANK(AJ$7)),AJ17&gt;AJ$7)</formula>
    </cfRule>
  </conditionalFormatting>
  <conditionalFormatting sqref="AJ17">
    <cfRule type="expression" dxfId="913" priority="924" stopIfTrue="1">
      <formula>AND(NOT(ISBLANK(AJ$7)),AJ17&gt;AJ$7)</formula>
    </cfRule>
  </conditionalFormatting>
  <conditionalFormatting sqref="AH17">
    <cfRule type="expression" dxfId="912" priority="923" stopIfTrue="1">
      <formula>AND(NOT(ISBLANK(AH$7)),AH17&gt;AH$7)</formula>
    </cfRule>
  </conditionalFormatting>
  <conditionalFormatting sqref="AH17">
    <cfRule type="expression" dxfId="911" priority="922" stopIfTrue="1">
      <formula>AND(NOT(ISBLANK(AH$7)),AH17&gt;AH$7)</formula>
    </cfRule>
  </conditionalFormatting>
  <conditionalFormatting sqref="AF17">
    <cfRule type="expression" dxfId="910" priority="921" stopIfTrue="1">
      <formula>AND(NOT(ISBLANK(AF$7)),AF17&gt;AF$7)</formula>
    </cfRule>
  </conditionalFormatting>
  <conditionalFormatting sqref="AF17">
    <cfRule type="expression" dxfId="909" priority="920" stopIfTrue="1">
      <formula>AND(NOT(ISBLANK(AF$7)),AF17&gt;AF$7)</formula>
    </cfRule>
  </conditionalFormatting>
  <conditionalFormatting sqref="AD17">
    <cfRule type="expression" dxfId="908" priority="919" stopIfTrue="1">
      <formula>AND(NOT(ISBLANK(AD$7)),AD17&gt;AD$7)</formula>
    </cfRule>
  </conditionalFormatting>
  <conditionalFormatting sqref="AD17">
    <cfRule type="expression" dxfId="907" priority="918" stopIfTrue="1">
      <formula>AND(NOT(ISBLANK(AD$7)),AD17&gt;AD$7)</formula>
    </cfRule>
  </conditionalFormatting>
  <conditionalFormatting sqref="AB17">
    <cfRule type="expression" dxfId="906" priority="917" stopIfTrue="1">
      <formula>AND(NOT(ISBLANK(AB$7)),AB17&gt;AB$7)</formula>
    </cfRule>
  </conditionalFormatting>
  <conditionalFormatting sqref="AB17">
    <cfRule type="expression" dxfId="905" priority="916" stopIfTrue="1">
      <formula>AND(NOT(ISBLANK(AB$7)),AB17&gt;AB$7)</formula>
    </cfRule>
  </conditionalFormatting>
  <conditionalFormatting sqref="Z17">
    <cfRule type="expression" dxfId="904" priority="915" stopIfTrue="1">
      <formula>AND(NOT(ISBLANK(Z$7)),Z17&gt;Z$7)</formula>
    </cfRule>
  </conditionalFormatting>
  <conditionalFormatting sqref="Z17">
    <cfRule type="expression" dxfId="903" priority="914" stopIfTrue="1">
      <formula>AND(NOT(ISBLANK(Z$7)),Z17&gt;Z$7)</formula>
    </cfRule>
  </conditionalFormatting>
  <conditionalFormatting sqref="X17">
    <cfRule type="expression" dxfId="902" priority="913" stopIfTrue="1">
      <formula>AND(NOT(ISBLANK(X$7)),X17&gt;X$7)</formula>
    </cfRule>
  </conditionalFormatting>
  <conditionalFormatting sqref="X17">
    <cfRule type="expression" dxfId="901" priority="912" stopIfTrue="1">
      <formula>AND(NOT(ISBLANK(X$7)),X17&gt;X$7)</formula>
    </cfRule>
  </conditionalFormatting>
  <conditionalFormatting sqref="V17">
    <cfRule type="expression" dxfId="900" priority="911" stopIfTrue="1">
      <formula>AND(NOT(ISBLANK(V$7)),V17&gt;V$7)</formula>
    </cfRule>
  </conditionalFormatting>
  <conditionalFormatting sqref="V17">
    <cfRule type="expression" dxfId="899" priority="910" stopIfTrue="1">
      <formula>AND(NOT(ISBLANK(V$7)),V17&gt;V$7)</formula>
    </cfRule>
  </conditionalFormatting>
  <conditionalFormatting sqref="V17">
    <cfRule type="expression" dxfId="898" priority="909" stopIfTrue="1">
      <formula>AND(NOT(ISBLANK(V$7)),V17&gt;V$7)</formula>
    </cfRule>
  </conditionalFormatting>
  <conditionalFormatting sqref="V17">
    <cfRule type="expression" dxfId="897" priority="908" stopIfTrue="1">
      <formula>AND(NOT(ISBLANK(V$7)),V17&gt;V$7)</formula>
    </cfRule>
  </conditionalFormatting>
  <conditionalFormatting sqref="Z17">
    <cfRule type="expression" dxfId="896" priority="907" stopIfTrue="1">
      <formula>AND(NOT(ISBLANK(Z$7)),Z17&gt;Z$7)</formula>
    </cfRule>
  </conditionalFormatting>
  <conditionalFormatting sqref="Z17">
    <cfRule type="expression" dxfId="895" priority="906" stopIfTrue="1">
      <formula>AND(NOT(ISBLANK(Z$7)),Z17&gt;Z$7)</formula>
    </cfRule>
  </conditionalFormatting>
  <conditionalFormatting sqref="Z17">
    <cfRule type="expression" dxfId="894" priority="905" stopIfTrue="1">
      <formula>AND(NOT(ISBLANK(Z$7)),Z17&gt;Z$7)</formula>
    </cfRule>
  </conditionalFormatting>
  <conditionalFormatting sqref="Z17">
    <cfRule type="expression" dxfId="893" priority="904" stopIfTrue="1">
      <formula>AND(NOT(ISBLANK(Z$7)),Z17&gt;Z$7)</formula>
    </cfRule>
  </conditionalFormatting>
  <conditionalFormatting sqref="Z17">
    <cfRule type="expression" dxfId="892" priority="903" stopIfTrue="1">
      <formula>AND(NOT(ISBLANK(Z$7)),Z17&gt;Z$7)</formula>
    </cfRule>
  </conditionalFormatting>
  <conditionalFormatting sqref="Z17">
    <cfRule type="expression" dxfId="891" priority="902" stopIfTrue="1">
      <formula>AND(NOT(ISBLANK(Z$7)),Z17&gt;Z$7)</formula>
    </cfRule>
  </conditionalFormatting>
  <conditionalFormatting sqref="X17">
    <cfRule type="expression" dxfId="890" priority="901" stopIfTrue="1">
      <formula>AND(NOT(ISBLANK(X$7)),X17&gt;X$7)</formula>
    </cfRule>
  </conditionalFormatting>
  <conditionalFormatting sqref="X17">
    <cfRule type="expression" dxfId="889" priority="900" stopIfTrue="1">
      <formula>AND(NOT(ISBLANK(X$7)),X17&gt;X$7)</formula>
    </cfRule>
  </conditionalFormatting>
  <conditionalFormatting sqref="X17">
    <cfRule type="expression" dxfId="888" priority="899" stopIfTrue="1">
      <formula>AND(NOT(ISBLANK(X$7)),X17&gt;X$7)</formula>
    </cfRule>
  </conditionalFormatting>
  <conditionalFormatting sqref="X17">
    <cfRule type="expression" dxfId="887" priority="898" stopIfTrue="1">
      <formula>AND(NOT(ISBLANK(X$7)),X17&gt;X$7)</formula>
    </cfRule>
  </conditionalFormatting>
  <conditionalFormatting sqref="X17">
    <cfRule type="expression" dxfId="886" priority="897" stopIfTrue="1">
      <formula>AND(NOT(ISBLANK(X$7)),X17&gt;X$7)</formula>
    </cfRule>
  </conditionalFormatting>
  <conditionalFormatting sqref="V17">
    <cfRule type="expression" dxfId="885" priority="896" stopIfTrue="1">
      <formula>AND(NOT(ISBLANK(V$7)),V17&gt;V$7)</formula>
    </cfRule>
  </conditionalFormatting>
  <conditionalFormatting sqref="V17">
    <cfRule type="expression" dxfId="884" priority="895" stopIfTrue="1">
      <formula>AND(NOT(ISBLANK(V$7)),V17&gt;V$7)</formula>
    </cfRule>
  </conditionalFormatting>
  <conditionalFormatting sqref="V17">
    <cfRule type="expression" dxfId="883" priority="894" stopIfTrue="1">
      <formula>AND(NOT(ISBLANK(V$7)),V17&gt;V$7)</formula>
    </cfRule>
  </conditionalFormatting>
  <conditionalFormatting sqref="V17">
    <cfRule type="expression" dxfId="882" priority="893" stopIfTrue="1">
      <formula>AND(NOT(ISBLANK(V$7)),V17&gt;V$7)</formula>
    </cfRule>
  </conditionalFormatting>
  <conditionalFormatting sqref="V17">
    <cfRule type="expression" dxfId="881" priority="892" stopIfTrue="1">
      <formula>AND(NOT(ISBLANK(V$7)),V17&gt;V$7)</formula>
    </cfRule>
  </conditionalFormatting>
  <conditionalFormatting sqref="V17">
    <cfRule type="expression" dxfId="880" priority="891" stopIfTrue="1">
      <formula>AND(NOT(ISBLANK(V$7)),V17&gt;V$7)</formula>
    </cfRule>
  </conditionalFormatting>
  <conditionalFormatting sqref="V17">
    <cfRule type="expression" dxfId="879" priority="890" stopIfTrue="1">
      <formula>AND(NOT(ISBLANK(V$7)),V17&gt;V$7)</formula>
    </cfRule>
  </conditionalFormatting>
  <conditionalFormatting sqref="BN17">
    <cfRule type="expression" dxfId="878" priority="889" stopIfTrue="1">
      <formula>AND(NOT(ISBLANK(BN$7)),BN17&gt;BN$7)</formula>
    </cfRule>
  </conditionalFormatting>
  <conditionalFormatting sqref="BN17">
    <cfRule type="expression" dxfId="877" priority="888" stopIfTrue="1">
      <formula>AND(NOT(ISBLANK(BN$7)),BN17&gt;BN$7)</formula>
    </cfRule>
  </conditionalFormatting>
  <conditionalFormatting sqref="BN17">
    <cfRule type="expression" dxfId="876" priority="887" stopIfTrue="1">
      <formula>AND(NOT(ISBLANK(BN$7)),BN17&gt;BN$7)</formula>
    </cfRule>
  </conditionalFormatting>
  <conditionalFormatting sqref="BL17">
    <cfRule type="expression" dxfId="875" priority="886" stopIfTrue="1">
      <formula>AND(NOT(ISBLANK(BL$7)),BL17&gt;BL$7)</formula>
    </cfRule>
  </conditionalFormatting>
  <conditionalFormatting sqref="BL17">
    <cfRule type="expression" dxfId="874" priority="885" stopIfTrue="1">
      <formula>AND(NOT(ISBLANK(BL$7)),BL17&gt;BL$7)</formula>
    </cfRule>
  </conditionalFormatting>
  <conditionalFormatting sqref="BL17">
    <cfRule type="expression" dxfId="873" priority="884" stopIfTrue="1">
      <formula>AND(NOT(ISBLANK(BL$7)),BL17&gt;BL$7)</formula>
    </cfRule>
  </conditionalFormatting>
  <conditionalFormatting sqref="BJ17">
    <cfRule type="expression" dxfId="872" priority="883" stopIfTrue="1">
      <formula>AND(NOT(ISBLANK(BJ$7)),BJ17&gt;BJ$7)</formula>
    </cfRule>
  </conditionalFormatting>
  <conditionalFormatting sqref="BJ17">
    <cfRule type="expression" dxfId="871" priority="882" stopIfTrue="1">
      <formula>AND(NOT(ISBLANK(BJ$7)),BJ17&gt;BJ$7)</formula>
    </cfRule>
  </conditionalFormatting>
  <conditionalFormatting sqref="BJ17">
    <cfRule type="expression" dxfId="870" priority="881" stopIfTrue="1">
      <formula>AND(NOT(ISBLANK(BJ$7)),BJ17&gt;BJ$7)</formula>
    </cfRule>
  </conditionalFormatting>
  <conditionalFormatting sqref="BH17">
    <cfRule type="expression" dxfId="869" priority="880" stopIfTrue="1">
      <formula>AND(NOT(ISBLANK(BH$7)),BH17&gt;BH$7)</formula>
    </cfRule>
  </conditionalFormatting>
  <conditionalFormatting sqref="BH17">
    <cfRule type="expression" dxfId="868" priority="879" stopIfTrue="1">
      <formula>AND(NOT(ISBLANK(BH$7)),BH17&gt;BH$7)</formula>
    </cfRule>
  </conditionalFormatting>
  <conditionalFormatting sqref="BH17">
    <cfRule type="expression" dxfId="867" priority="878" stopIfTrue="1">
      <formula>AND(NOT(ISBLANK(BH$7)),BH17&gt;BH$7)</formula>
    </cfRule>
  </conditionalFormatting>
  <conditionalFormatting sqref="BF17">
    <cfRule type="expression" dxfId="866" priority="877" stopIfTrue="1">
      <formula>AND(NOT(ISBLANK(BF$7)),BF17&gt;BF$7)</formula>
    </cfRule>
  </conditionalFormatting>
  <conditionalFormatting sqref="BF17">
    <cfRule type="expression" dxfId="865" priority="876" stopIfTrue="1">
      <formula>AND(NOT(ISBLANK(BF$7)),BF17&gt;BF$7)</formula>
    </cfRule>
  </conditionalFormatting>
  <conditionalFormatting sqref="BF17">
    <cfRule type="expression" dxfId="864" priority="875" stopIfTrue="1">
      <formula>AND(NOT(ISBLANK(BF$7)),BF17&gt;BF$7)</formula>
    </cfRule>
  </conditionalFormatting>
  <conditionalFormatting sqref="BD17">
    <cfRule type="expression" dxfId="863" priority="874" stopIfTrue="1">
      <formula>AND(NOT(ISBLANK(BD$7)),BD17&gt;BD$7)</formula>
    </cfRule>
  </conditionalFormatting>
  <conditionalFormatting sqref="BD17">
    <cfRule type="expression" dxfId="862" priority="873" stopIfTrue="1">
      <formula>AND(NOT(ISBLANK(BD$7)),BD17&gt;BD$7)</formula>
    </cfRule>
  </conditionalFormatting>
  <conditionalFormatting sqref="BD17">
    <cfRule type="expression" dxfId="861" priority="872" stopIfTrue="1">
      <formula>AND(NOT(ISBLANK(BD$7)),BD17&gt;BD$7)</formula>
    </cfRule>
  </conditionalFormatting>
  <conditionalFormatting sqref="BB17">
    <cfRule type="expression" dxfId="860" priority="871" stopIfTrue="1">
      <formula>AND(NOT(ISBLANK(BB$7)),BB17&gt;BB$7)</formula>
    </cfRule>
  </conditionalFormatting>
  <conditionalFormatting sqref="BB17">
    <cfRule type="expression" dxfId="859" priority="870" stopIfTrue="1">
      <formula>AND(NOT(ISBLANK(BB$7)),BB17&gt;BB$7)</formula>
    </cfRule>
  </conditionalFormatting>
  <conditionalFormatting sqref="BB17">
    <cfRule type="expression" dxfId="858" priority="869" stopIfTrue="1">
      <formula>AND(NOT(ISBLANK(BB$7)),BB17&gt;BB$7)</formula>
    </cfRule>
  </conditionalFormatting>
  <conditionalFormatting sqref="BK17">
    <cfRule type="expression" dxfId="857" priority="868" stopIfTrue="1">
      <formula>AND(NOT(ISBLANK(BI$7)),BK17&gt;BI$7)</formula>
    </cfRule>
  </conditionalFormatting>
  <conditionalFormatting sqref="CB17">
    <cfRule type="expression" dxfId="856" priority="867" stopIfTrue="1">
      <formula>AND(NOT(ISBLANK(CB$7)),CB17&gt;CB$7)</formula>
    </cfRule>
  </conditionalFormatting>
  <conditionalFormatting sqref="CB17">
    <cfRule type="expression" dxfId="855" priority="866" stopIfTrue="1">
      <formula>AND(NOT(ISBLANK(CB$7)),CB17&gt;CB$7)</formula>
    </cfRule>
  </conditionalFormatting>
  <conditionalFormatting sqref="BZ17">
    <cfRule type="expression" dxfId="854" priority="865" stopIfTrue="1">
      <formula>AND(NOT(ISBLANK(BZ$7)),BZ17&gt;BZ$7)</formula>
    </cfRule>
  </conditionalFormatting>
  <conditionalFormatting sqref="BZ17">
    <cfRule type="expression" dxfId="853" priority="864" stopIfTrue="1">
      <formula>AND(NOT(ISBLANK(BZ$7)),BZ17&gt;BZ$7)</formula>
    </cfRule>
  </conditionalFormatting>
  <conditionalFormatting sqref="BX17">
    <cfRule type="expression" dxfId="852" priority="863" stopIfTrue="1">
      <formula>AND(NOT(ISBLANK(BX$7)),BX17&gt;BX$7)</formula>
    </cfRule>
  </conditionalFormatting>
  <conditionalFormatting sqref="BX17">
    <cfRule type="expression" dxfId="851" priority="862" stopIfTrue="1">
      <formula>AND(NOT(ISBLANK(BX$7)),BX17&gt;BX$7)</formula>
    </cfRule>
  </conditionalFormatting>
  <conditionalFormatting sqref="BV17">
    <cfRule type="expression" dxfId="850" priority="861" stopIfTrue="1">
      <formula>AND(NOT(ISBLANK(BV$7)),BV17&gt;BV$7)</formula>
    </cfRule>
  </conditionalFormatting>
  <conditionalFormatting sqref="BV17">
    <cfRule type="expression" dxfId="849" priority="860" stopIfTrue="1">
      <formula>AND(NOT(ISBLANK(BV$7)),BV17&gt;BV$7)</formula>
    </cfRule>
  </conditionalFormatting>
  <conditionalFormatting sqref="BT17">
    <cfRule type="expression" dxfId="848" priority="859" stopIfTrue="1">
      <formula>AND(NOT(ISBLANK(BT$7)),BT17&gt;BT$7)</formula>
    </cfRule>
  </conditionalFormatting>
  <conditionalFormatting sqref="BT17">
    <cfRule type="expression" dxfId="847" priority="858" stopIfTrue="1">
      <formula>AND(NOT(ISBLANK(BT$7)),BT17&gt;BT$7)</formula>
    </cfRule>
  </conditionalFormatting>
  <conditionalFormatting sqref="BR17">
    <cfRule type="expression" dxfId="846" priority="857" stopIfTrue="1">
      <formula>AND(NOT(ISBLANK(BR$7)),BR17&gt;BR$7)</formula>
    </cfRule>
  </conditionalFormatting>
  <conditionalFormatting sqref="BR17">
    <cfRule type="expression" dxfId="845" priority="856" stopIfTrue="1">
      <formula>AND(NOT(ISBLANK(BR$7)),BR17&gt;BR$7)</formula>
    </cfRule>
  </conditionalFormatting>
  <conditionalFormatting sqref="BP17">
    <cfRule type="expression" dxfId="844" priority="855" stopIfTrue="1">
      <formula>AND(NOT(ISBLANK(BP$7)),BP17&gt;BP$7)</formula>
    </cfRule>
  </conditionalFormatting>
  <conditionalFormatting sqref="BP17">
    <cfRule type="expression" dxfId="843" priority="854" stopIfTrue="1">
      <formula>AND(NOT(ISBLANK(BP$7)),BP17&gt;BP$7)</formula>
    </cfRule>
  </conditionalFormatting>
  <conditionalFormatting sqref="AZ17">
    <cfRule type="expression" dxfId="842" priority="853" stopIfTrue="1">
      <formula>AND(NOT(ISBLANK(AZ$7)),AZ17&gt;AZ$7)</formula>
    </cfRule>
  </conditionalFormatting>
  <conditionalFormatting sqref="AZ17">
    <cfRule type="expression" dxfId="841" priority="852" stopIfTrue="1">
      <formula>AND(NOT(ISBLANK(AZ$7)),AZ17&gt;AZ$7)</formula>
    </cfRule>
  </conditionalFormatting>
  <conditionalFormatting sqref="AX17">
    <cfRule type="expression" dxfId="840" priority="851" stopIfTrue="1">
      <formula>AND(NOT(ISBLANK(AX$7)),AX17&gt;AX$7)</formula>
    </cfRule>
  </conditionalFormatting>
  <conditionalFormatting sqref="AX17">
    <cfRule type="expression" dxfId="839" priority="850" stopIfTrue="1">
      <formula>AND(NOT(ISBLANK(AX$7)),AX17&gt;AX$7)</formula>
    </cfRule>
  </conditionalFormatting>
  <conditionalFormatting sqref="AV17">
    <cfRule type="expression" dxfId="838" priority="849" stopIfTrue="1">
      <formula>AND(NOT(ISBLANK(AV$7)),AV17&gt;AV$7)</formula>
    </cfRule>
  </conditionalFormatting>
  <conditionalFormatting sqref="AV17">
    <cfRule type="expression" dxfId="837" priority="848" stopIfTrue="1">
      <formula>AND(NOT(ISBLANK(AV$7)),AV17&gt;AV$7)</formula>
    </cfRule>
  </conditionalFormatting>
  <conditionalFormatting sqref="AU17">
    <cfRule type="expression" dxfId="836" priority="847" stopIfTrue="1">
      <formula>AND(NOT(ISBLANK(AT$7)),AU17&gt;AT$7)</formula>
    </cfRule>
  </conditionalFormatting>
  <conditionalFormatting sqref="AU17">
    <cfRule type="expression" dxfId="835" priority="846" stopIfTrue="1">
      <formula>AND(NOT(ISBLANK(AT$7)),AU17&gt;AT$7)</formula>
    </cfRule>
  </conditionalFormatting>
  <conditionalFormatting sqref="AR17">
    <cfRule type="expression" dxfId="834" priority="845" stopIfTrue="1">
      <formula>AND(NOT(ISBLANK(AR$7)),AR17&gt;AR$7)</formula>
    </cfRule>
  </conditionalFormatting>
  <conditionalFormatting sqref="AR17">
    <cfRule type="expression" dxfId="833" priority="844" stopIfTrue="1">
      <formula>AND(NOT(ISBLANK(AR$7)),AR17&gt;AR$7)</formula>
    </cfRule>
  </conditionalFormatting>
  <conditionalFormatting sqref="AP17">
    <cfRule type="expression" dxfId="832" priority="843" stopIfTrue="1">
      <formula>AND(NOT(ISBLANK(AP$7)),AP17&gt;AP$7)</formula>
    </cfRule>
  </conditionalFormatting>
  <conditionalFormatting sqref="AP17">
    <cfRule type="expression" dxfId="831" priority="842" stopIfTrue="1">
      <formula>AND(NOT(ISBLANK(AP$7)),AP17&gt;AP$7)</formula>
    </cfRule>
  </conditionalFormatting>
  <conditionalFormatting sqref="AN17">
    <cfRule type="expression" dxfId="830" priority="841" stopIfTrue="1">
      <formula>AND(NOT(ISBLANK(AN$7)),AN17&gt;AN$7)</formula>
    </cfRule>
  </conditionalFormatting>
  <conditionalFormatting sqref="AN17">
    <cfRule type="expression" dxfId="829" priority="840" stopIfTrue="1">
      <formula>AND(NOT(ISBLANK(AN$7)),AN17&gt;AN$7)</formula>
    </cfRule>
  </conditionalFormatting>
  <conditionalFormatting sqref="AL17">
    <cfRule type="expression" dxfId="828" priority="839" stopIfTrue="1">
      <formula>AND(NOT(ISBLANK(AL$7)),AL17&gt;AL$7)</formula>
    </cfRule>
  </conditionalFormatting>
  <conditionalFormatting sqref="AL17">
    <cfRule type="expression" dxfId="827" priority="838" stopIfTrue="1">
      <formula>AND(NOT(ISBLANK(AL$7)),AL17&gt;AL$7)</formula>
    </cfRule>
  </conditionalFormatting>
  <conditionalFormatting sqref="AJ17">
    <cfRule type="expression" dxfId="826" priority="837" stopIfTrue="1">
      <formula>AND(NOT(ISBLANK(AJ$7)),AJ17&gt;AJ$7)</formula>
    </cfRule>
  </conditionalFormatting>
  <conditionalFormatting sqref="AJ17">
    <cfRule type="expression" dxfId="825" priority="836" stopIfTrue="1">
      <formula>AND(NOT(ISBLANK(AJ$7)),AJ17&gt;AJ$7)</formula>
    </cfRule>
  </conditionalFormatting>
  <conditionalFormatting sqref="AH17">
    <cfRule type="expression" dxfId="824" priority="835" stopIfTrue="1">
      <formula>AND(NOT(ISBLANK(AH$7)),AH17&gt;AH$7)</formula>
    </cfRule>
  </conditionalFormatting>
  <conditionalFormatting sqref="AH17">
    <cfRule type="expression" dxfId="823" priority="834" stopIfTrue="1">
      <formula>AND(NOT(ISBLANK(AH$7)),AH17&gt;AH$7)</formula>
    </cfRule>
  </conditionalFormatting>
  <conditionalFormatting sqref="AF17">
    <cfRule type="expression" dxfId="822" priority="833" stopIfTrue="1">
      <formula>AND(NOT(ISBLANK(AF$7)),AF17&gt;AF$7)</formula>
    </cfRule>
  </conditionalFormatting>
  <conditionalFormatting sqref="AF17">
    <cfRule type="expression" dxfId="821" priority="832" stopIfTrue="1">
      <formula>AND(NOT(ISBLANK(AF$7)),AF17&gt;AF$7)</formula>
    </cfRule>
  </conditionalFormatting>
  <conditionalFormatting sqref="AD17">
    <cfRule type="expression" dxfId="820" priority="831" stopIfTrue="1">
      <formula>AND(NOT(ISBLANK(AD$7)),AD17&gt;AD$7)</formula>
    </cfRule>
  </conditionalFormatting>
  <conditionalFormatting sqref="AD17">
    <cfRule type="expression" dxfId="819" priority="830" stopIfTrue="1">
      <formula>AND(NOT(ISBLANK(AD$7)),AD17&gt;AD$7)</formula>
    </cfRule>
  </conditionalFormatting>
  <conditionalFormatting sqref="AB17">
    <cfRule type="expression" dxfId="818" priority="829" stopIfTrue="1">
      <formula>AND(NOT(ISBLANK(AB$7)),AB17&gt;AB$7)</formula>
    </cfRule>
  </conditionalFormatting>
  <conditionalFormatting sqref="AB17">
    <cfRule type="expression" dxfId="817" priority="828" stopIfTrue="1">
      <formula>AND(NOT(ISBLANK(AB$7)),AB17&gt;AB$7)</formula>
    </cfRule>
  </conditionalFormatting>
  <conditionalFormatting sqref="Z17">
    <cfRule type="expression" dxfId="816" priority="827" stopIfTrue="1">
      <formula>AND(NOT(ISBLANK(Z$7)),Z17&gt;Z$7)</formula>
    </cfRule>
  </conditionalFormatting>
  <conditionalFormatting sqref="Z17">
    <cfRule type="expression" dxfId="815" priority="826" stopIfTrue="1">
      <formula>AND(NOT(ISBLANK(Z$7)),Z17&gt;Z$7)</formula>
    </cfRule>
  </conditionalFormatting>
  <conditionalFormatting sqref="X17">
    <cfRule type="expression" dxfId="814" priority="825" stopIfTrue="1">
      <formula>AND(NOT(ISBLANK(X$7)),X17&gt;X$7)</formula>
    </cfRule>
  </conditionalFormatting>
  <conditionalFormatting sqref="X17">
    <cfRule type="expression" dxfId="813" priority="824" stopIfTrue="1">
      <formula>AND(NOT(ISBLANK(X$7)),X17&gt;X$7)</formula>
    </cfRule>
  </conditionalFormatting>
  <conditionalFormatting sqref="V17">
    <cfRule type="expression" dxfId="812" priority="823" stopIfTrue="1">
      <formula>AND(NOT(ISBLANK(V$7)),V17&gt;V$7)</formula>
    </cfRule>
  </conditionalFormatting>
  <conditionalFormatting sqref="V17">
    <cfRule type="expression" dxfId="811" priority="822" stopIfTrue="1">
      <formula>AND(NOT(ISBLANK(V$7)),V17&gt;V$7)</formula>
    </cfRule>
  </conditionalFormatting>
  <conditionalFormatting sqref="V17">
    <cfRule type="expression" dxfId="810" priority="821" stopIfTrue="1">
      <formula>AND(NOT(ISBLANK(V$7)),V17&gt;V$7)</formula>
    </cfRule>
  </conditionalFormatting>
  <conditionalFormatting sqref="V17">
    <cfRule type="expression" dxfId="809" priority="820" stopIfTrue="1">
      <formula>AND(NOT(ISBLANK(V$7)),V17&gt;V$7)</formula>
    </cfRule>
  </conditionalFormatting>
  <conditionalFormatting sqref="Z17">
    <cfRule type="expression" dxfId="808" priority="819" stopIfTrue="1">
      <formula>AND(NOT(ISBLANK(Z$7)),Z17&gt;Z$7)</formula>
    </cfRule>
  </conditionalFormatting>
  <conditionalFormatting sqref="Z17">
    <cfRule type="expression" dxfId="807" priority="818" stopIfTrue="1">
      <formula>AND(NOT(ISBLANK(Z$7)),Z17&gt;Z$7)</formula>
    </cfRule>
  </conditionalFormatting>
  <conditionalFormatting sqref="Z17">
    <cfRule type="expression" dxfId="806" priority="817" stopIfTrue="1">
      <formula>AND(NOT(ISBLANK(Z$7)),Z17&gt;Z$7)</formula>
    </cfRule>
  </conditionalFormatting>
  <conditionalFormatting sqref="Z17">
    <cfRule type="expression" dxfId="805" priority="816" stopIfTrue="1">
      <formula>AND(NOT(ISBLANK(Z$7)),Z17&gt;Z$7)</formula>
    </cfRule>
  </conditionalFormatting>
  <conditionalFormatting sqref="Z17">
    <cfRule type="expression" dxfId="804" priority="815" stopIfTrue="1">
      <formula>AND(NOT(ISBLANK(Z$7)),Z17&gt;Z$7)</formula>
    </cfRule>
  </conditionalFormatting>
  <conditionalFormatting sqref="Z17">
    <cfRule type="expression" dxfId="803" priority="814" stopIfTrue="1">
      <formula>AND(NOT(ISBLANK(Z$7)),Z17&gt;Z$7)</formula>
    </cfRule>
  </conditionalFormatting>
  <conditionalFormatting sqref="X17">
    <cfRule type="expression" dxfId="802" priority="813" stopIfTrue="1">
      <formula>AND(NOT(ISBLANK(X$7)),X17&gt;X$7)</formula>
    </cfRule>
  </conditionalFormatting>
  <conditionalFormatting sqref="X17">
    <cfRule type="expression" dxfId="801" priority="812" stopIfTrue="1">
      <formula>AND(NOT(ISBLANK(X$7)),X17&gt;X$7)</formula>
    </cfRule>
  </conditionalFormatting>
  <conditionalFormatting sqref="X17">
    <cfRule type="expression" dxfId="800" priority="811" stopIfTrue="1">
      <formula>AND(NOT(ISBLANK(X$7)),X17&gt;X$7)</formula>
    </cfRule>
  </conditionalFormatting>
  <conditionalFormatting sqref="X17">
    <cfRule type="expression" dxfId="799" priority="810" stopIfTrue="1">
      <formula>AND(NOT(ISBLANK(X$7)),X17&gt;X$7)</formula>
    </cfRule>
  </conditionalFormatting>
  <conditionalFormatting sqref="X17">
    <cfRule type="expression" dxfId="798" priority="809" stopIfTrue="1">
      <formula>AND(NOT(ISBLANK(X$7)),X17&gt;X$7)</formula>
    </cfRule>
  </conditionalFormatting>
  <conditionalFormatting sqref="V17">
    <cfRule type="expression" dxfId="797" priority="808" stopIfTrue="1">
      <formula>AND(NOT(ISBLANK(V$7)),V17&gt;V$7)</formula>
    </cfRule>
  </conditionalFormatting>
  <conditionalFormatting sqref="V17">
    <cfRule type="expression" dxfId="796" priority="807" stopIfTrue="1">
      <formula>AND(NOT(ISBLANK(V$7)),V17&gt;V$7)</formula>
    </cfRule>
  </conditionalFormatting>
  <conditionalFormatting sqref="V17">
    <cfRule type="expression" dxfId="795" priority="806" stopIfTrue="1">
      <formula>AND(NOT(ISBLANK(V$7)),V17&gt;V$7)</formula>
    </cfRule>
  </conditionalFormatting>
  <conditionalFormatting sqref="V17">
    <cfRule type="expression" dxfId="794" priority="805" stopIfTrue="1">
      <formula>AND(NOT(ISBLANK(V$7)),V17&gt;V$7)</formula>
    </cfRule>
  </conditionalFormatting>
  <conditionalFormatting sqref="V17">
    <cfRule type="expression" dxfId="793" priority="804" stopIfTrue="1">
      <formula>AND(NOT(ISBLANK(V$7)),V17&gt;V$7)</formula>
    </cfRule>
  </conditionalFormatting>
  <conditionalFormatting sqref="V17">
    <cfRule type="expression" dxfId="792" priority="803" stopIfTrue="1">
      <formula>AND(NOT(ISBLANK(V$7)),V17&gt;V$7)</formula>
    </cfRule>
  </conditionalFormatting>
  <conditionalFormatting sqref="V17">
    <cfRule type="expression" dxfId="791" priority="802" stopIfTrue="1">
      <formula>AND(NOT(ISBLANK(V$7)),V17&gt;V$7)</formula>
    </cfRule>
  </conditionalFormatting>
  <conditionalFormatting sqref="BN17">
    <cfRule type="expression" dxfId="790" priority="801" stopIfTrue="1">
      <formula>AND(NOT(ISBLANK(BN$7)),BN17&gt;BN$7)</formula>
    </cfRule>
  </conditionalFormatting>
  <conditionalFormatting sqref="BN17">
    <cfRule type="expression" dxfId="789" priority="800" stopIfTrue="1">
      <formula>AND(NOT(ISBLANK(BN$7)),BN17&gt;BN$7)</formula>
    </cfRule>
  </conditionalFormatting>
  <conditionalFormatting sqref="BN17">
    <cfRule type="expression" dxfId="788" priority="799" stopIfTrue="1">
      <formula>AND(NOT(ISBLANK(BN$7)),BN17&gt;BN$7)</formula>
    </cfRule>
  </conditionalFormatting>
  <conditionalFormatting sqref="BL17">
    <cfRule type="expression" dxfId="787" priority="798" stopIfTrue="1">
      <formula>AND(NOT(ISBLANK(BL$7)),BL17&gt;BL$7)</formula>
    </cfRule>
  </conditionalFormatting>
  <conditionalFormatting sqref="BL17">
    <cfRule type="expression" dxfId="786" priority="797" stopIfTrue="1">
      <formula>AND(NOT(ISBLANK(BL$7)),BL17&gt;BL$7)</formula>
    </cfRule>
  </conditionalFormatting>
  <conditionalFormatting sqref="BL17">
    <cfRule type="expression" dxfId="785" priority="796" stopIfTrue="1">
      <formula>AND(NOT(ISBLANK(BL$7)),BL17&gt;BL$7)</formula>
    </cfRule>
  </conditionalFormatting>
  <conditionalFormatting sqref="BJ17">
    <cfRule type="expression" dxfId="784" priority="795" stopIfTrue="1">
      <formula>AND(NOT(ISBLANK(BJ$7)),BJ17&gt;BJ$7)</formula>
    </cfRule>
  </conditionalFormatting>
  <conditionalFormatting sqref="BJ17">
    <cfRule type="expression" dxfId="783" priority="794" stopIfTrue="1">
      <formula>AND(NOT(ISBLANK(BJ$7)),BJ17&gt;BJ$7)</formula>
    </cfRule>
  </conditionalFormatting>
  <conditionalFormatting sqref="BJ17">
    <cfRule type="expression" dxfId="782" priority="793" stopIfTrue="1">
      <formula>AND(NOT(ISBLANK(BJ$7)),BJ17&gt;BJ$7)</formula>
    </cfRule>
  </conditionalFormatting>
  <conditionalFormatting sqref="BH17">
    <cfRule type="expression" dxfId="781" priority="792" stopIfTrue="1">
      <formula>AND(NOT(ISBLANK(BH$7)),BH17&gt;BH$7)</formula>
    </cfRule>
  </conditionalFormatting>
  <conditionalFormatting sqref="BH17">
    <cfRule type="expression" dxfId="780" priority="791" stopIfTrue="1">
      <formula>AND(NOT(ISBLANK(BH$7)),BH17&gt;BH$7)</formula>
    </cfRule>
  </conditionalFormatting>
  <conditionalFormatting sqref="BH17">
    <cfRule type="expression" dxfId="779" priority="790" stopIfTrue="1">
      <formula>AND(NOT(ISBLANK(BH$7)),BH17&gt;BH$7)</formula>
    </cfRule>
  </conditionalFormatting>
  <conditionalFormatting sqref="BF17">
    <cfRule type="expression" dxfId="778" priority="789" stopIfTrue="1">
      <formula>AND(NOT(ISBLANK(BF$7)),BF17&gt;BF$7)</formula>
    </cfRule>
  </conditionalFormatting>
  <conditionalFormatting sqref="BF17">
    <cfRule type="expression" dxfId="777" priority="788" stopIfTrue="1">
      <formula>AND(NOT(ISBLANK(BF$7)),BF17&gt;BF$7)</formula>
    </cfRule>
  </conditionalFormatting>
  <conditionalFormatting sqref="BF17">
    <cfRule type="expression" dxfId="776" priority="787" stopIfTrue="1">
      <formula>AND(NOT(ISBLANK(BF$7)),BF17&gt;BF$7)</formula>
    </cfRule>
  </conditionalFormatting>
  <conditionalFormatting sqref="BD17">
    <cfRule type="expression" dxfId="775" priority="786" stopIfTrue="1">
      <formula>AND(NOT(ISBLANK(BD$7)),BD17&gt;BD$7)</formula>
    </cfRule>
  </conditionalFormatting>
  <conditionalFormatting sqref="BD17">
    <cfRule type="expression" dxfId="774" priority="785" stopIfTrue="1">
      <formula>AND(NOT(ISBLANK(BD$7)),BD17&gt;BD$7)</formula>
    </cfRule>
  </conditionalFormatting>
  <conditionalFormatting sqref="BD17">
    <cfRule type="expression" dxfId="773" priority="784" stopIfTrue="1">
      <formula>AND(NOT(ISBLANK(BD$7)),BD17&gt;BD$7)</formula>
    </cfRule>
  </conditionalFormatting>
  <conditionalFormatting sqref="BB17">
    <cfRule type="expression" dxfId="772" priority="783" stopIfTrue="1">
      <formula>AND(NOT(ISBLANK(BB$7)),BB17&gt;BB$7)</formula>
    </cfRule>
  </conditionalFormatting>
  <conditionalFormatting sqref="BB17">
    <cfRule type="expression" dxfId="771" priority="782" stopIfTrue="1">
      <formula>AND(NOT(ISBLANK(BB$7)),BB17&gt;BB$7)</formula>
    </cfRule>
  </conditionalFormatting>
  <conditionalFormatting sqref="BB17">
    <cfRule type="expression" dxfId="770" priority="781" stopIfTrue="1">
      <formula>AND(NOT(ISBLANK(BB$7)),BB17&gt;BB$7)</formula>
    </cfRule>
  </conditionalFormatting>
  <conditionalFormatting sqref="BK17">
    <cfRule type="expression" dxfId="769" priority="780" stopIfTrue="1">
      <formula>AND(NOT(ISBLANK(BI$7)),BK17&gt;BI$7)</formula>
    </cfRule>
  </conditionalFormatting>
  <conditionalFormatting sqref="AT17">
    <cfRule type="expression" dxfId="768" priority="779" stopIfTrue="1">
      <formula>AND(NOT(ISBLANK(AT$7)),AT17&gt;AT$7)</formula>
    </cfRule>
  </conditionalFormatting>
  <conditionalFormatting sqref="AT17">
    <cfRule type="expression" dxfId="767" priority="778" stopIfTrue="1">
      <formula>AND(NOT(ISBLANK(AT$7)),AT17&gt;AT$7)</formula>
    </cfRule>
  </conditionalFormatting>
  <conditionalFormatting sqref="AT17">
    <cfRule type="expression" dxfId="766" priority="777" stopIfTrue="1">
      <formula>AND(NOT(ISBLANK(AT$7)),AT17&gt;AT$7)</formula>
    </cfRule>
  </conditionalFormatting>
  <conditionalFormatting sqref="AT17">
    <cfRule type="expression" dxfId="765" priority="776" stopIfTrue="1">
      <formula>AND(NOT(ISBLANK(AT$7)),AT17&gt;AT$7)</formula>
    </cfRule>
  </conditionalFormatting>
  <conditionalFormatting sqref="CB14">
    <cfRule type="expression" dxfId="764" priority="775" stopIfTrue="1">
      <formula>AND(NOT(ISBLANK(CB$7)),CB14&gt;CB$7)</formula>
    </cfRule>
  </conditionalFormatting>
  <conditionalFormatting sqref="CB14">
    <cfRule type="expression" dxfId="763" priority="774" stopIfTrue="1">
      <formula>AND(NOT(ISBLANK(CB$7)),CB14&gt;CB$7)</formula>
    </cfRule>
  </conditionalFormatting>
  <conditionalFormatting sqref="BZ14">
    <cfRule type="expression" dxfId="762" priority="773" stopIfTrue="1">
      <formula>AND(NOT(ISBLANK(BZ$7)),BZ14&gt;BZ$7)</formula>
    </cfRule>
  </conditionalFormatting>
  <conditionalFormatting sqref="BZ14">
    <cfRule type="expression" dxfId="761" priority="772" stopIfTrue="1">
      <formula>AND(NOT(ISBLANK(BZ$7)),BZ14&gt;BZ$7)</formula>
    </cfRule>
  </conditionalFormatting>
  <conditionalFormatting sqref="BX14">
    <cfRule type="expression" dxfId="760" priority="771" stopIfTrue="1">
      <formula>AND(NOT(ISBLANK(BX$7)),BX14&gt;BX$7)</formula>
    </cfRule>
  </conditionalFormatting>
  <conditionalFormatting sqref="BX14">
    <cfRule type="expression" dxfId="759" priority="770" stopIfTrue="1">
      <formula>AND(NOT(ISBLANK(BX$7)),BX14&gt;BX$7)</formula>
    </cfRule>
  </conditionalFormatting>
  <conditionalFormatting sqref="BV14">
    <cfRule type="expression" dxfId="758" priority="769" stopIfTrue="1">
      <formula>AND(NOT(ISBLANK(BV$7)),BV14&gt;BV$7)</formula>
    </cfRule>
  </conditionalFormatting>
  <conditionalFormatting sqref="BV14">
    <cfRule type="expression" dxfId="757" priority="768" stopIfTrue="1">
      <formula>AND(NOT(ISBLANK(BV$7)),BV14&gt;BV$7)</formula>
    </cfRule>
  </conditionalFormatting>
  <conditionalFormatting sqref="BT14">
    <cfRule type="expression" dxfId="756" priority="767" stopIfTrue="1">
      <formula>AND(NOT(ISBLANK(BT$7)),BT14&gt;BT$7)</formula>
    </cfRule>
  </conditionalFormatting>
  <conditionalFormatting sqref="BT14">
    <cfRule type="expression" dxfId="755" priority="766" stopIfTrue="1">
      <formula>AND(NOT(ISBLANK(BT$7)),BT14&gt;BT$7)</formula>
    </cfRule>
  </conditionalFormatting>
  <conditionalFormatting sqref="BR14">
    <cfRule type="expression" dxfId="754" priority="765" stopIfTrue="1">
      <formula>AND(NOT(ISBLANK(BR$7)),BR14&gt;BR$7)</formula>
    </cfRule>
  </conditionalFormatting>
  <conditionalFormatting sqref="BR14">
    <cfRule type="expression" dxfId="753" priority="764" stopIfTrue="1">
      <formula>AND(NOT(ISBLANK(BR$7)),BR14&gt;BR$7)</formula>
    </cfRule>
  </conditionalFormatting>
  <conditionalFormatting sqref="BP14">
    <cfRule type="expression" dxfId="752" priority="763" stopIfTrue="1">
      <formula>AND(NOT(ISBLANK(BP$7)),BP14&gt;BP$7)</formula>
    </cfRule>
  </conditionalFormatting>
  <conditionalFormatting sqref="BP14">
    <cfRule type="expression" dxfId="751" priority="762" stopIfTrue="1">
      <formula>AND(NOT(ISBLANK(BP$7)),BP14&gt;BP$7)</formula>
    </cfRule>
  </conditionalFormatting>
  <conditionalFormatting sqref="AZ14">
    <cfRule type="expression" dxfId="750" priority="761" stopIfTrue="1">
      <formula>AND(NOT(ISBLANK(AZ$7)),AZ14&gt;AZ$7)</formula>
    </cfRule>
  </conditionalFormatting>
  <conditionalFormatting sqref="AZ14">
    <cfRule type="expression" dxfId="749" priority="760" stopIfTrue="1">
      <formula>AND(NOT(ISBLANK(AZ$7)),AZ14&gt;AZ$7)</formula>
    </cfRule>
  </conditionalFormatting>
  <conditionalFormatting sqref="AX14">
    <cfRule type="expression" dxfId="748" priority="759" stopIfTrue="1">
      <formula>AND(NOT(ISBLANK(AX$7)),AX14&gt;AX$7)</formula>
    </cfRule>
  </conditionalFormatting>
  <conditionalFormatting sqref="AX14">
    <cfRule type="expression" dxfId="747" priority="758" stopIfTrue="1">
      <formula>AND(NOT(ISBLANK(AX$7)),AX14&gt;AX$7)</formula>
    </cfRule>
  </conditionalFormatting>
  <conditionalFormatting sqref="AV14">
    <cfRule type="expression" dxfId="746" priority="757" stopIfTrue="1">
      <formula>AND(NOT(ISBLANK(AV$7)),AV14&gt;AV$7)</formula>
    </cfRule>
  </conditionalFormatting>
  <conditionalFormatting sqref="AV14">
    <cfRule type="expression" dxfId="745" priority="756" stopIfTrue="1">
      <formula>AND(NOT(ISBLANK(AV$7)),AV14&gt;AV$7)</formula>
    </cfRule>
  </conditionalFormatting>
  <conditionalFormatting sqref="AU14">
    <cfRule type="expression" dxfId="744" priority="755" stopIfTrue="1">
      <formula>AND(NOT(ISBLANK(AT$7)),AU14&gt;AT$7)</formula>
    </cfRule>
  </conditionalFormatting>
  <conditionalFormatting sqref="AU14">
    <cfRule type="expression" dxfId="743" priority="754" stopIfTrue="1">
      <formula>AND(NOT(ISBLANK(AT$7)),AU14&gt;AT$7)</formula>
    </cfRule>
  </conditionalFormatting>
  <conditionalFormatting sqref="AR14">
    <cfRule type="expression" dxfId="742" priority="753" stopIfTrue="1">
      <formula>AND(NOT(ISBLANK(AR$7)),AR14&gt;AR$7)</formula>
    </cfRule>
  </conditionalFormatting>
  <conditionalFormatting sqref="AR14">
    <cfRule type="expression" dxfId="741" priority="752" stopIfTrue="1">
      <formula>AND(NOT(ISBLANK(AR$7)),AR14&gt;AR$7)</formula>
    </cfRule>
  </conditionalFormatting>
  <conditionalFormatting sqref="AP14">
    <cfRule type="expression" dxfId="740" priority="751" stopIfTrue="1">
      <formula>AND(NOT(ISBLANK(AP$7)),AP14&gt;AP$7)</formula>
    </cfRule>
  </conditionalFormatting>
  <conditionalFormatting sqref="AP14">
    <cfRule type="expression" dxfId="739" priority="750" stopIfTrue="1">
      <formula>AND(NOT(ISBLANK(AP$7)),AP14&gt;AP$7)</formula>
    </cfRule>
  </conditionalFormatting>
  <conditionalFormatting sqref="AN14">
    <cfRule type="expression" dxfId="738" priority="749" stopIfTrue="1">
      <formula>AND(NOT(ISBLANK(AN$7)),AN14&gt;AN$7)</formula>
    </cfRule>
  </conditionalFormatting>
  <conditionalFormatting sqref="AN14">
    <cfRule type="expression" dxfId="737" priority="748" stopIfTrue="1">
      <formula>AND(NOT(ISBLANK(AN$7)),AN14&gt;AN$7)</formula>
    </cfRule>
  </conditionalFormatting>
  <conditionalFormatting sqref="AL14">
    <cfRule type="expression" dxfId="736" priority="747" stopIfTrue="1">
      <formula>AND(NOT(ISBLANK(AL$7)),AL14&gt;AL$7)</formula>
    </cfRule>
  </conditionalFormatting>
  <conditionalFormatting sqref="AL14">
    <cfRule type="expression" dxfId="735" priority="746" stopIfTrue="1">
      <formula>AND(NOT(ISBLANK(AL$7)),AL14&gt;AL$7)</formula>
    </cfRule>
  </conditionalFormatting>
  <conditionalFormatting sqref="AJ14">
    <cfRule type="expression" dxfId="734" priority="745" stopIfTrue="1">
      <formula>AND(NOT(ISBLANK(AJ$7)),AJ14&gt;AJ$7)</formula>
    </cfRule>
  </conditionalFormatting>
  <conditionalFormatting sqref="AJ14">
    <cfRule type="expression" dxfId="733" priority="744" stopIfTrue="1">
      <formula>AND(NOT(ISBLANK(AJ$7)),AJ14&gt;AJ$7)</formula>
    </cfRule>
  </conditionalFormatting>
  <conditionalFormatting sqref="AH14">
    <cfRule type="expression" dxfId="732" priority="743" stopIfTrue="1">
      <formula>AND(NOT(ISBLANK(AH$7)),AH14&gt;AH$7)</formula>
    </cfRule>
  </conditionalFormatting>
  <conditionalFormatting sqref="AH14">
    <cfRule type="expression" dxfId="731" priority="742" stopIfTrue="1">
      <formula>AND(NOT(ISBLANK(AH$7)),AH14&gt;AH$7)</formula>
    </cfRule>
  </conditionalFormatting>
  <conditionalFormatting sqref="AF14">
    <cfRule type="expression" dxfId="730" priority="741" stopIfTrue="1">
      <formula>AND(NOT(ISBLANK(AF$7)),AF14&gt;AF$7)</formula>
    </cfRule>
  </conditionalFormatting>
  <conditionalFormatting sqref="AF14">
    <cfRule type="expression" dxfId="729" priority="740" stopIfTrue="1">
      <formula>AND(NOT(ISBLANK(AF$7)),AF14&gt;AF$7)</formula>
    </cfRule>
  </conditionalFormatting>
  <conditionalFormatting sqref="AD14">
    <cfRule type="expression" dxfId="728" priority="739" stopIfTrue="1">
      <formula>AND(NOT(ISBLANK(AD$7)),AD14&gt;AD$7)</formula>
    </cfRule>
  </conditionalFormatting>
  <conditionalFormatting sqref="AD14">
    <cfRule type="expression" dxfId="727" priority="738" stopIfTrue="1">
      <formula>AND(NOT(ISBLANK(AD$7)),AD14&gt;AD$7)</formula>
    </cfRule>
  </conditionalFormatting>
  <conditionalFormatting sqref="AB14">
    <cfRule type="expression" dxfId="726" priority="737" stopIfTrue="1">
      <formula>AND(NOT(ISBLANK(AB$7)),AB14&gt;AB$7)</formula>
    </cfRule>
  </conditionalFormatting>
  <conditionalFormatting sqref="AB14">
    <cfRule type="expression" dxfId="725" priority="736" stopIfTrue="1">
      <formula>AND(NOT(ISBLANK(AB$7)),AB14&gt;AB$7)</formula>
    </cfRule>
  </conditionalFormatting>
  <conditionalFormatting sqref="Z14">
    <cfRule type="expression" dxfId="724" priority="735" stopIfTrue="1">
      <formula>AND(NOT(ISBLANK(Z$7)),Z14&gt;Z$7)</formula>
    </cfRule>
  </conditionalFormatting>
  <conditionalFormatting sqref="Z14">
    <cfRule type="expression" dxfId="723" priority="734" stopIfTrue="1">
      <formula>AND(NOT(ISBLANK(Z$7)),Z14&gt;Z$7)</formula>
    </cfRule>
  </conditionalFormatting>
  <conditionalFormatting sqref="X14">
    <cfRule type="expression" dxfId="722" priority="733" stopIfTrue="1">
      <formula>AND(NOT(ISBLANK(X$7)),X14&gt;X$7)</formula>
    </cfRule>
  </conditionalFormatting>
  <conditionalFormatting sqref="X14">
    <cfRule type="expression" dxfId="721" priority="732" stopIfTrue="1">
      <formula>AND(NOT(ISBLANK(X$7)),X14&gt;X$7)</formula>
    </cfRule>
  </conditionalFormatting>
  <conditionalFormatting sqref="V14">
    <cfRule type="expression" dxfId="720" priority="731" stopIfTrue="1">
      <formula>AND(NOT(ISBLANK(V$7)),V14&gt;V$7)</formula>
    </cfRule>
  </conditionalFormatting>
  <conditionalFormatting sqref="V14">
    <cfRule type="expression" dxfId="719" priority="730" stopIfTrue="1">
      <formula>AND(NOT(ISBLANK(V$7)),V14&gt;V$7)</formula>
    </cfRule>
  </conditionalFormatting>
  <conditionalFormatting sqref="V14">
    <cfRule type="expression" dxfId="718" priority="729" stopIfTrue="1">
      <formula>AND(NOT(ISBLANK(V$7)),V14&gt;V$7)</formula>
    </cfRule>
  </conditionalFormatting>
  <conditionalFormatting sqref="V14">
    <cfRule type="expression" dxfId="717" priority="728" stopIfTrue="1">
      <formula>AND(NOT(ISBLANK(V$7)),V14&gt;V$7)</formula>
    </cfRule>
  </conditionalFormatting>
  <conditionalFormatting sqref="Z14">
    <cfRule type="expression" dxfId="716" priority="727" stopIfTrue="1">
      <formula>AND(NOT(ISBLANK(Z$7)),Z14&gt;Z$7)</formula>
    </cfRule>
  </conditionalFormatting>
  <conditionalFormatting sqref="Z14">
    <cfRule type="expression" dxfId="715" priority="726" stopIfTrue="1">
      <formula>AND(NOT(ISBLANK(Z$7)),Z14&gt;Z$7)</formula>
    </cfRule>
  </conditionalFormatting>
  <conditionalFormatting sqref="Z14">
    <cfRule type="expression" dxfId="714" priority="725" stopIfTrue="1">
      <formula>AND(NOT(ISBLANK(Z$7)),Z14&gt;Z$7)</formula>
    </cfRule>
  </conditionalFormatting>
  <conditionalFormatting sqref="Z14">
    <cfRule type="expression" dxfId="713" priority="724" stopIfTrue="1">
      <formula>AND(NOT(ISBLANK(Z$7)),Z14&gt;Z$7)</formula>
    </cfRule>
  </conditionalFormatting>
  <conditionalFormatting sqref="Z14">
    <cfRule type="expression" dxfId="712" priority="723" stopIfTrue="1">
      <formula>AND(NOT(ISBLANK(Z$7)),Z14&gt;Z$7)</formula>
    </cfRule>
  </conditionalFormatting>
  <conditionalFormatting sqref="Z14">
    <cfRule type="expression" dxfId="711" priority="722" stopIfTrue="1">
      <formula>AND(NOT(ISBLANK(Z$7)),Z14&gt;Z$7)</formula>
    </cfRule>
  </conditionalFormatting>
  <conditionalFormatting sqref="X14">
    <cfRule type="expression" dxfId="710" priority="721" stopIfTrue="1">
      <formula>AND(NOT(ISBLANK(X$7)),X14&gt;X$7)</formula>
    </cfRule>
  </conditionalFormatting>
  <conditionalFormatting sqref="X14">
    <cfRule type="expression" dxfId="709" priority="720" stopIfTrue="1">
      <formula>AND(NOT(ISBLANK(X$7)),X14&gt;X$7)</formula>
    </cfRule>
  </conditionalFormatting>
  <conditionalFormatting sqref="X14">
    <cfRule type="expression" dxfId="708" priority="719" stopIfTrue="1">
      <formula>AND(NOT(ISBLANK(X$7)),X14&gt;X$7)</formula>
    </cfRule>
  </conditionalFormatting>
  <conditionalFormatting sqref="X14">
    <cfRule type="expression" dxfId="707" priority="718" stopIfTrue="1">
      <formula>AND(NOT(ISBLANK(X$7)),X14&gt;X$7)</formula>
    </cfRule>
  </conditionalFormatting>
  <conditionalFormatting sqref="X14">
    <cfRule type="expression" dxfId="706" priority="717" stopIfTrue="1">
      <formula>AND(NOT(ISBLANK(X$7)),X14&gt;X$7)</formula>
    </cfRule>
  </conditionalFormatting>
  <conditionalFormatting sqref="V14">
    <cfRule type="expression" dxfId="705" priority="716" stopIfTrue="1">
      <formula>AND(NOT(ISBLANK(V$7)),V14&gt;V$7)</formula>
    </cfRule>
  </conditionalFormatting>
  <conditionalFormatting sqref="V14">
    <cfRule type="expression" dxfId="704" priority="715" stopIfTrue="1">
      <formula>AND(NOT(ISBLANK(V$7)),V14&gt;V$7)</formula>
    </cfRule>
  </conditionalFormatting>
  <conditionalFormatting sqref="V14">
    <cfRule type="expression" dxfId="703" priority="714" stopIfTrue="1">
      <formula>AND(NOT(ISBLANK(V$7)),V14&gt;V$7)</formula>
    </cfRule>
  </conditionalFormatting>
  <conditionalFormatting sqref="V14">
    <cfRule type="expression" dxfId="702" priority="713" stopIfTrue="1">
      <formula>AND(NOT(ISBLANK(V$7)),V14&gt;V$7)</formula>
    </cfRule>
  </conditionalFormatting>
  <conditionalFormatting sqref="V14">
    <cfRule type="expression" dxfId="701" priority="712" stopIfTrue="1">
      <formula>AND(NOT(ISBLANK(V$7)),V14&gt;V$7)</formula>
    </cfRule>
  </conditionalFormatting>
  <conditionalFormatting sqref="V14">
    <cfRule type="expression" dxfId="700" priority="711" stopIfTrue="1">
      <formula>AND(NOT(ISBLANK(V$7)),V14&gt;V$7)</formula>
    </cfRule>
  </conditionalFormatting>
  <conditionalFormatting sqref="V14">
    <cfRule type="expression" dxfId="699" priority="710" stopIfTrue="1">
      <formula>AND(NOT(ISBLANK(V$7)),V14&gt;V$7)</formula>
    </cfRule>
  </conditionalFormatting>
  <conditionalFormatting sqref="BN14">
    <cfRule type="expression" dxfId="698" priority="709" stopIfTrue="1">
      <formula>AND(NOT(ISBLANK(BN$7)),BN14&gt;BN$7)</formula>
    </cfRule>
  </conditionalFormatting>
  <conditionalFormatting sqref="BN14">
    <cfRule type="expression" dxfId="697" priority="708" stopIfTrue="1">
      <formula>AND(NOT(ISBLANK(BN$7)),BN14&gt;BN$7)</formula>
    </cfRule>
  </conditionalFormatting>
  <conditionalFormatting sqref="BN14">
    <cfRule type="expression" dxfId="696" priority="707" stopIfTrue="1">
      <formula>AND(NOT(ISBLANK(BN$7)),BN14&gt;BN$7)</formula>
    </cfRule>
  </conditionalFormatting>
  <conditionalFormatting sqref="BL14">
    <cfRule type="expression" dxfId="695" priority="706" stopIfTrue="1">
      <formula>AND(NOT(ISBLANK(BL$7)),BL14&gt;BL$7)</formula>
    </cfRule>
  </conditionalFormatting>
  <conditionalFormatting sqref="BL14">
    <cfRule type="expression" dxfId="694" priority="705" stopIfTrue="1">
      <formula>AND(NOT(ISBLANK(BL$7)),BL14&gt;BL$7)</formula>
    </cfRule>
  </conditionalFormatting>
  <conditionalFormatting sqref="BL14">
    <cfRule type="expression" dxfId="693" priority="704" stopIfTrue="1">
      <formula>AND(NOT(ISBLANK(BL$7)),BL14&gt;BL$7)</formula>
    </cfRule>
  </conditionalFormatting>
  <conditionalFormatting sqref="BJ14">
    <cfRule type="expression" dxfId="692" priority="703" stopIfTrue="1">
      <formula>AND(NOT(ISBLANK(BJ$7)),BJ14&gt;BJ$7)</formula>
    </cfRule>
  </conditionalFormatting>
  <conditionalFormatting sqref="BJ14">
    <cfRule type="expression" dxfId="691" priority="702" stopIfTrue="1">
      <formula>AND(NOT(ISBLANK(BJ$7)),BJ14&gt;BJ$7)</formula>
    </cfRule>
  </conditionalFormatting>
  <conditionalFormatting sqref="BJ14">
    <cfRule type="expression" dxfId="690" priority="701" stopIfTrue="1">
      <formula>AND(NOT(ISBLANK(BJ$7)),BJ14&gt;BJ$7)</formula>
    </cfRule>
  </conditionalFormatting>
  <conditionalFormatting sqref="BH14">
    <cfRule type="expression" dxfId="689" priority="700" stopIfTrue="1">
      <formula>AND(NOT(ISBLANK(BH$7)),BH14&gt;BH$7)</formula>
    </cfRule>
  </conditionalFormatting>
  <conditionalFormatting sqref="BH14">
    <cfRule type="expression" dxfId="688" priority="699" stopIfTrue="1">
      <formula>AND(NOT(ISBLANK(BH$7)),BH14&gt;BH$7)</formula>
    </cfRule>
  </conditionalFormatting>
  <conditionalFormatting sqref="BH14">
    <cfRule type="expression" dxfId="687" priority="698" stopIfTrue="1">
      <formula>AND(NOT(ISBLANK(BH$7)),BH14&gt;BH$7)</formula>
    </cfRule>
  </conditionalFormatting>
  <conditionalFormatting sqref="BF14">
    <cfRule type="expression" dxfId="686" priority="697" stopIfTrue="1">
      <formula>AND(NOT(ISBLANK(BF$7)),BF14&gt;BF$7)</formula>
    </cfRule>
  </conditionalFormatting>
  <conditionalFormatting sqref="BF14">
    <cfRule type="expression" dxfId="685" priority="696" stopIfTrue="1">
      <formula>AND(NOT(ISBLANK(BF$7)),BF14&gt;BF$7)</formula>
    </cfRule>
  </conditionalFormatting>
  <conditionalFormatting sqref="BF14">
    <cfRule type="expression" dxfId="684" priority="695" stopIfTrue="1">
      <formula>AND(NOT(ISBLANK(BF$7)),BF14&gt;BF$7)</formula>
    </cfRule>
  </conditionalFormatting>
  <conditionalFormatting sqref="BD14">
    <cfRule type="expression" dxfId="683" priority="694" stopIfTrue="1">
      <formula>AND(NOT(ISBLANK(BD$7)),BD14&gt;BD$7)</formula>
    </cfRule>
  </conditionalFormatting>
  <conditionalFormatting sqref="BD14">
    <cfRule type="expression" dxfId="682" priority="693" stopIfTrue="1">
      <formula>AND(NOT(ISBLANK(BD$7)),BD14&gt;BD$7)</formula>
    </cfRule>
  </conditionalFormatting>
  <conditionalFormatting sqref="BD14">
    <cfRule type="expression" dxfId="681" priority="692" stopIfTrue="1">
      <formula>AND(NOT(ISBLANK(BD$7)),BD14&gt;BD$7)</formula>
    </cfRule>
  </conditionalFormatting>
  <conditionalFormatting sqref="BB14">
    <cfRule type="expression" dxfId="680" priority="691" stopIfTrue="1">
      <formula>AND(NOT(ISBLANK(BB$7)),BB14&gt;BB$7)</formula>
    </cfRule>
  </conditionalFormatting>
  <conditionalFormatting sqref="BB14">
    <cfRule type="expression" dxfId="679" priority="690" stopIfTrue="1">
      <formula>AND(NOT(ISBLANK(BB$7)),BB14&gt;BB$7)</formula>
    </cfRule>
  </conditionalFormatting>
  <conditionalFormatting sqref="BB14">
    <cfRule type="expression" dxfId="678" priority="689" stopIfTrue="1">
      <formula>AND(NOT(ISBLANK(BB$7)),BB14&gt;BB$7)</formula>
    </cfRule>
  </conditionalFormatting>
  <conditionalFormatting sqref="BK14">
    <cfRule type="expression" dxfId="677" priority="688" stopIfTrue="1">
      <formula>AND(NOT(ISBLANK(BI$7)),BK14&gt;BI$7)</formula>
    </cfRule>
  </conditionalFormatting>
  <conditionalFormatting sqref="CB14">
    <cfRule type="expression" dxfId="676" priority="687" stopIfTrue="1">
      <formula>AND(NOT(ISBLANK(CB$7)),CB14&gt;CB$7)</formula>
    </cfRule>
  </conditionalFormatting>
  <conditionalFormatting sqref="CB14">
    <cfRule type="expression" dxfId="675" priority="686" stopIfTrue="1">
      <formula>AND(NOT(ISBLANK(CB$7)),CB14&gt;CB$7)</formula>
    </cfRule>
  </conditionalFormatting>
  <conditionalFormatting sqref="BZ14">
    <cfRule type="expression" dxfId="674" priority="685" stopIfTrue="1">
      <formula>AND(NOT(ISBLANK(BZ$7)),BZ14&gt;BZ$7)</formula>
    </cfRule>
  </conditionalFormatting>
  <conditionalFormatting sqref="BZ14">
    <cfRule type="expression" dxfId="673" priority="684" stopIfTrue="1">
      <formula>AND(NOT(ISBLANK(BZ$7)),BZ14&gt;BZ$7)</formula>
    </cfRule>
  </conditionalFormatting>
  <conditionalFormatting sqref="BX14">
    <cfRule type="expression" dxfId="672" priority="683" stopIfTrue="1">
      <formula>AND(NOT(ISBLANK(BX$7)),BX14&gt;BX$7)</formula>
    </cfRule>
  </conditionalFormatting>
  <conditionalFormatting sqref="BX14">
    <cfRule type="expression" dxfId="671" priority="682" stopIfTrue="1">
      <formula>AND(NOT(ISBLANK(BX$7)),BX14&gt;BX$7)</formula>
    </cfRule>
  </conditionalFormatting>
  <conditionalFormatting sqref="BV14">
    <cfRule type="expression" dxfId="670" priority="681" stopIfTrue="1">
      <formula>AND(NOT(ISBLANK(BV$7)),BV14&gt;BV$7)</formula>
    </cfRule>
  </conditionalFormatting>
  <conditionalFormatting sqref="BV14">
    <cfRule type="expression" dxfId="669" priority="680" stopIfTrue="1">
      <formula>AND(NOT(ISBLANK(BV$7)),BV14&gt;BV$7)</formula>
    </cfRule>
  </conditionalFormatting>
  <conditionalFormatting sqref="BT14">
    <cfRule type="expression" dxfId="668" priority="679" stopIfTrue="1">
      <formula>AND(NOT(ISBLANK(BT$7)),BT14&gt;BT$7)</formula>
    </cfRule>
  </conditionalFormatting>
  <conditionalFormatting sqref="BT14">
    <cfRule type="expression" dxfId="667" priority="678" stopIfTrue="1">
      <formula>AND(NOT(ISBLANK(BT$7)),BT14&gt;BT$7)</formula>
    </cfRule>
  </conditionalFormatting>
  <conditionalFormatting sqref="BR14">
    <cfRule type="expression" dxfId="666" priority="677" stopIfTrue="1">
      <formula>AND(NOT(ISBLANK(BR$7)),BR14&gt;BR$7)</formula>
    </cfRule>
  </conditionalFormatting>
  <conditionalFormatting sqref="BR14">
    <cfRule type="expression" dxfId="665" priority="676" stopIfTrue="1">
      <formula>AND(NOT(ISBLANK(BR$7)),BR14&gt;BR$7)</formula>
    </cfRule>
  </conditionalFormatting>
  <conditionalFormatting sqref="BP14">
    <cfRule type="expression" dxfId="664" priority="675" stopIfTrue="1">
      <formula>AND(NOT(ISBLANK(BP$7)),BP14&gt;BP$7)</formula>
    </cfRule>
  </conditionalFormatting>
  <conditionalFormatting sqref="BP14">
    <cfRule type="expression" dxfId="663" priority="674" stopIfTrue="1">
      <formula>AND(NOT(ISBLANK(BP$7)),BP14&gt;BP$7)</formula>
    </cfRule>
  </conditionalFormatting>
  <conditionalFormatting sqref="AZ14">
    <cfRule type="expression" dxfId="662" priority="673" stopIfTrue="1">
      <formula>AND(NOT(ISBLANK(AZ$7)),AZ14&gt;AZ$7)</formula>
    </cfRule>
  </conditionalFormatting>
  <conditionalFormatting sqref="AZ14">
    <cfRule type="expression" dxfId="661" priority="672" stopIfTrue="1">
      <formula>AND(NOT(ISBLANK(AZ$7)),AZ14&gt;AZ$7)</formula>
    </cfRule>
  </conditionalFormatting>
  <conditionalFormatting sqref="AX14">
    <cfRule type="expression" dxfId="660" priority="671" stopIfTrue="1">
      <formula>AND(NOT(ISBLANK(AX$7)),AX14&gt;AX$7)</formula>
    </cfRule>
  </conditionalFormatting>
  <conditionalFormatting sqref="AX14">
    <cfRule type="expression" dxfId="659" priority="670" stopIfTrue="1">
      <formula>AND(NOT(ISBLANK(AX$7)),AX14&gt;AX$7)</formula>
    </cfRule>
  </conditionalFormatting>
  <conditionalFormatting sqref="AV14">
    <cfRule type="expression" dxfId="658" priority="669" stopIfTrue="1">
      <formula>AND(NOT(ISBLANK(AV$7)),AV14&gt;AV$7)</formula>
    </cfRule>
  </conditionalFormatting>
  <conditionalFormatting sqref="AV14">
    <cfRule type="expression" dxfId="657" priority="668" stopIfTrue="1">
      <formula>AND(NOT(ISBLANK(AV$7)),AV14&gt;AV$7)</formula>
    </cfRule>
  </conditionalFormatting>
  <conditionalFormatting sqref="AU14">
    <cfRule type="expression" dxfId="656" priority="667" stopIfTrue="1">
      <formula>AND(NOT(ISBLANK(AT$7)),AU14&gt;AT$7)</formula>
    </cfRule>
  </conditionalFormatting>
  <conditionalFormatting sqref="AU14">
    <cfRule type="expression" dxfId="655" priority="666" stopIfTrue="1">
      <formula>AND(NOT(ISBLANK(AT$7)),AU14&gt;AT$7)</formula>
    </cfRule>
  </conditionalFormatting>
  <conditionalFormatting sqref="AR14">
    <cfRule type="expression" dxfId="654" priority="665" stopIfTrue="1">
      <formula>AND(NOT(ISBLANK(AR$7)),AR14&gt;AR$7)</formula>
    </cfRule>
  </conditionalFormatting>
  <conditionalFormatting sqref="AR14">
    <cfRule type="expression" dxfId="653" priority="664" stopIfTrue="1">
      <formula>AND(NOT(ISBLANK(AR$7)),AR14&gt;AR$7)</formula>
    </cfRule>
  </conditionalFormatting>
  <conditionalFormatting sqref="AP14">
    <cfRule type="expression" dxfId="652" priority="663" stopIfTrue="1">
      <formula>AND(NOT(ISBLANK(AP$7)),AP14&gt;AP$7)</formula>
    </cfRule>
  </conditionalFormatting>
  <conditionalFormatting sqref="AP14">
    <cfRule type="expression" dxfId="651" priority="662" stopIfTrue="1">
      <formula>AND(NOT(ISBLANK(AP$7)),AP14&gt;AP$7)</formula>
    </cfRule>
  </conditionalFormatting>
  <conditionalFormatting sqref="AN14">
    <cfRule type="expression" dxfId="650" priority="661" stopIfTrue="1">
      <formula>AND(NOT(ISBLANK(AN$7)),AN14&gt;AN$7)</formula>
    </cfRule>
  </conditionalFormatting>
  <conditionalFormatting sqref="AN14">
    <cfRule type="expression" dxfId="649" priority="660" stopIfTrue="1">
      <formula>AND(NOT(ISBLANK(AN$7)),AN14&gt;AN$7)</formula>
    </cfRule>
  </conditionalFormatting>
  <conditionalFormatting sqref="AL14">
    <cfRule type="expression" dxfId="648" priority="659" stopIfTrue="1">
      <formula>AND(NOT(ISBLANK(AL$7)),AL14&gt;AL$7)</formula>
    </cfRule>
  </conditionalFormatting>
  <conditionalFormatting sqref="AL14">
    <cfRule type="expression" dxfId="647" priority="658" stopIfTrue="1">
      <formula>AND(NOT(ISBLANK(AL$7)),AL14&gt;AL$7)</formula>
    </cfRule>
  </conditionalFormatting>
  <conditionalFormatting sqref="AJ14">
    <cfRule type="expression" dxfId="646" priority="657" stopIfTrue="1">
      <formula>AND(NOT(ISBLANK(AJ$7)),AJ14&gt;AJ$7)</formula>
    </cfRule>
  </conditionalFormatting>
  <conditionalFormatting sqref="AJ14">
    <cfRule type="expression" dxfId="645" priority="656" stopIfTrue="1">
      <formula>AND(NOT(ISBLANK(AJ$7)),AJ14&gt;AJ$7)</formula>
    </cfRule>
  </conditionalFormatting>
  <conditionalFormatting sqref="AH14">
    <cfRule type="expression" dxfId="644" priority="655" stopIfTrue="1">
      <formula>AND(NOT(ISBLANK(AH$7)),AH14&gt;AH$7)</formula>
    </cfRule>
  </conditionalFormatting>
  <conditionalFormatting sqref="AH14">
    <cfRule type="expression" dxfId="643" priority="654" stopIfTrue="1">
      <formula>AND(NOT(ISBLANK(AH$7)),AH14&gt;AH$7)</formula>
    </cfRule>
  </conditionalFormatting>
  <conditionalFormatting sqref="AF14">
    <cfRule type="expression" dxfId="642" priority="653" stopIfTrue="1">
      <formula>AND(NOT(ISBLANK(AF$7)),AF14&gt;AF$7)</formula>
    </cfRule>
  </conditionalFormatting>
  <conditionalFormatting sqref="AF14">
    <cfRule type="expression" dxfId="641" priority="652" stopIfTrue="1">
      <formula>AND(NOT(ISBLANK(AF$7)),AF14&gt;AF$7)</formula>
    </cfRule>
  </conditionalFormatting>
  <conditionalFormatting sqref="AD14">
    <cfRule type="expression" dxfId="640" priority="651" stopIfTrue="1">
      <formula>AND(NOT(ISBLANK(AD$7)),AD14&gt;AD$7)</formula>
    </cfRule>
  </conditionalFormatting>
  <conditionalFormatting sqref="AD14">
    <cfRule type="expression" dxfId="639" priority="650" stopIfTrue="1">
      <formula>AND(NOT(ISBLANK(AD$7)),AD14&gt;AD$7)</formula>
    </cfRule>
  </conditionalFormatting>
  <conditionalFormatting sqref="AB14">
    <cfRule type="expression" dxfId="638" priority="649" stopIfTrue="1">
      <formula>AND(NOT(ISBLANK(AB$7)),AB14&gt;AB$7)</formula>
    </cfRule>
  </conditionalFormatting>
  <conditionalFormatting sqref="AB14">
    <cfRule type="expression" dxfId="637" priority="648" stopIfTrue="1">
      <formula>AND(NOT(ISBLANK(AB$7)),AB14&gt;AB$7)</formula>
    </cfRule>
  </conditionalFormatting>
  <conditionalFormatting sqref="Z14">
    <cfRule type="expression" dxfId="636" priority="647" stopIfTrue="1">
      <formula>AND(NOT(ISBLANK(Z$7)),Z14&gt;Z$7)</formula>
    </cfRule>
  </conditionalFormatting>
  <conditionalFormatting sqref="Z14">
    <cfRule type="expression" dxfId="635" priority="646" stopIfTrue="1">
      <formula>AND(NOT(ISBLANK(Z$7)),Z14&gt;Z$7)</formula>
    </cfRule>
  </conditionalFormatting>
  <conditionalFormatting sqref="X14">
    <cfRule type="expression" dxfId="634" priority="645" stopIfTrue="1">
      <formula>AND(NOT(ISBLANK(X$7)),X14&gt;X$7)</formula>
    </cfRule>
  </conditionalFormatting>
  <conditionalFormatting sqref="X14">
    <cfRule type="expression" dxfId="633" priority="644" stopIfTrue="1">
      <formula>AND(NOT(ISBLANK(X$7)),X14&gt;X$7)</formula>
    </cfRule>
  </conditionalFormatting>
  <conditionalFormatting sqref="V14">
    <cfRule type="expression" dxfId="632" priority="643" stopIfTrue="1">
      <formula>AND(NOT(ISBLANK(V$7)),V14&gt;V$7)</formula>
    </cfRule>
  </conditionalFormatting>
  <conditionalFormatting sqref="V14">
    <cfRule type="expression" dxfId="631" priority="642" stopIfTrue="1">
      <formula>AND(NOT(ISBLANK(V$7)),V14&gt;V$7)</formula>
    </cfRule>
  </conditionalFormatting>
  <conditionalFormatting sqref="V14">
    <cfRule type="expression" dxfId="630" priority="641" stopIfTrue="1">
      <formula>AND(NOT(ISBLANK(V$7)),V14&gt;V$7)</formula>
    </cfRule>
  </conditionalFormatting>
  <conditionalFormatting sqref="V14">
    <cfRule type="expression" dxfId="629" priority="640" stopIfTrue="1">
      <formula>AND(NOT(ISBLANK(V$7)),V14&gt;V$7)</formula>
    </cfRule>
  </conditionalFormatting>
  <conditionalFormatting sqref="Z14">
    <cfRule type="expression" dxfId="628" priority="639" stopIfTrue="1">
      <formula>AND(NOT(ISBLANK(Z$7)),Z14&gt;Z$7)</formula>
    </cfRule>
  </conditionalFormatting>
  <conditionalFormatting sqref="Z14">
    <cfRule type="expression" dxfId="627" priority="638" stopIfTrue="1">
      <formula>AND(NOT(ISBLANK(Z$7)),Z14&gt;Z$7)</formula>
    </cfRule>
  </conditionalFormatting>
  <conditionalFormatting sqref="Z14">
    <cfRule type="expression" dxfId="626" priority="637" stopIfTrue="1">
      <formula>AND(NOT(ISBLANK(Z$7)),Z14&gt;Z$7)</formula>
    </cfRule>
  </conditionalFormatting>
  <conditionalFormatting sqref="Z14">
    <cfRule type="expression" dxfId="625" priority="636" stopIfTrue="1">
      <formula>AND(NOT(ISBLANK(Z$7)),Z14&gt;Z$7)</formula>
    </cfRule>
  </conditionalFormatting>
  <conditionalFormatting sqref="Z14">
    <cfRule type="expression" dxfId="624" priority="635" stopIfTrue="1">
      <formula>AND(NOT(ISBLANK(Z$7)),Z14&gt;Z$7)</formula>
    </cfRule>
  </conditionalFormatting>
  <conditionalFormatting sqref="Z14">
    <cfRule type="expression" dxfId="623" priority="634" stopIfTrue="1">
      <formula>AND(NOT(ISBLANK(Z$7)),Z14&gt;Z$7)</formula>
    </cfRule>
  </conditionalFormatting>
  <conditionalFormatting sqref="X14">
    <cfRule type="expression" dxfId="622" priority="633" stopIfTrue="1">
      <formula>AND(NOT(ISBLANK(X$7)),X14&gt;X$7)</formula>
    </cfRule>
  </conditionalFormatting>
  <conditionalFormatting sqref="X14">
    <cfRule type="expression" dxfId="621" priority="632" stopIfTrue="1">
      <formula>AND(NOT(ISBLANK(X$7)),X14&gt;X$7)</formula>
    </cfRule>
  </conditionalFormatting>
  <conditionalFormatting sqref="X14">
    <cfRule type="expression" dxfId="620" priority="631" stopIfTrue="1">
      <formula>AND(NOT(ISBLANK(X$7)),X14&gt;X$7)</formula>
    </cfRule>
  </conditionalFormatting>
  <conditionalFormatting sqref="X14">
    <cfRule type="expression" dxfId="619" priority="630" stopIfTrue="1">
      <formula>AND(NOT(ISBLANK(X$7)),X14&gt;X$7)</formula>
    </cfRule>
  </conditionalFormatting>
  <conditionalFormatting sqref="X14">
    <cfRule type="expression" dxfId="618" priority="629" stopIfTrue="1">
      <formula>AND(NOT(ISBLANK(X$7)),X14&gt;X$7)</formula>
    </cfRule>
  </conditionalFormatting>
  <conditionalFormatting sqref="V14">
    <cfRule type="expression" dxfId="617" priority="628" stopIfTrue="1">
      <formula>AND(NOT(ISBLANK(V$7)),V14&gt;V$7)</formula>
    </cfRule>
  </conditionalFormatting>
  <conditionalFormatting sqref="V14">
    <cfRule type="expression" dxfId="616" priority="627" stopIfTrue="1">
      <formula>AND(NOT(ISBLANK(V$7)),V14&gt;V$7)</formula>
    </cfRule>
  </conditionalFormatting>
  <conditionalFormatting sqref="V14">
    <cfRule type="expression" dxfId="615" priority="626" stopIfTrue="1">
      <formula>AND(NOT(ISBLANK(V$7)),V14&gt;V$7)</formula>
    </cfRule>
  </conditionalFormatting>
  <conditionalFormatting sqref="V14">
    <cfRule type="expression" dxfId="614" priority="625" stopIfTrue="1">
      <formula>AND(NOT(ISBLANK(V$7)),V14&gt;V$7)</formula>
    </cfRule>
  </conditionalFormatting>
  <conditionalFormatting sqref="V14">
    <cfRule type="expression" dxfId="613" priority="624" stopIfTrue="1">
      <formula>AND(NOT(ISBLANK(V$7)),V14&gt;V$7)</formula>
    </cfRule>
  </conditionalFormatting>
  <conditionalFormatting sqref="V14">
    <cfRule type="expression" dxfId="612" priority="623" stopIfTrue="1">
      <formula>AND(NOT(ISBLANK(V$7)),V14&gt;V$7)</formula>
    </cfRule>
  </conditionalFormatting>
  <conditionalFormatting sqref="V14">
    <cfRule type="expression" dxfId="611" priority="622" stopIfTrue="1">
      <formula>AND(NOT(ISBLANK(V$7)),V14&gt;V$7)</formula>
    </cfRule>
  </conditionalFormatting>
  <conditionalFormatting sqref="BN14">
    <cfRule type="expression" dxfId="610" priority="621" stopIfTrue="1">
      <formula>AND(NOT(ISBLANK(BN$7)),BN14&gt;BN$7)</formula>
    </cfRule>
  </conditionalFormatting>
  <conditionalFormatting sqref="BN14">
    <cfRule type="expression" dxfId="609" priority="620" stopIfTrue="1">
      <formula>AND(NOT(ISBLANK(BN$7)),BN14&gt;BN$7)</formula>
    </cfRule>
  </conditionalFormatting>
  <conditionalFormatting sqref="BN14">
    <cfRule type="expression" dxfId="608" priority="619" stopIfTrue="1">
      <formula>AND(NOT(ISBLANK(BN$7)),BN14&gt;BN$7)</formula>
    </cfRule>
  </conditionalFormatting>
  <conditionalFormatting sqref="BL14">
    <cfRule type="expression" dxfId="607" priority="618" stopIfTrue="1">
      <formula>AND(NOT(ISBLANK(BL$7)),BL14&gt;BL$7)</formula>
    </cfRule>
  </conditionalFormatting>
  <conditionalFormatting sqref="BL14">
    <cfRule type="expression" dxfId="606" priority="617" stopIfTrue="1">
      <formula>AND(NOT(ISBLANK(BL$7)),BL14&gt;BL$7)</formula>
    </cfRule>
  </conditionalFormatting>
  <conditionalFormatting sqref="BL14">
    <cfRule type="expression" dxfId="605" priority="616" stopIfTrue="1">
      <formula>AND(NOT(ISBLANK(BL$7)),BL14&gt;BL$7)</formula>
    </cfRule>
  </conditionalFormatting>
  <conditionalFormatting sqref="BJ14">
    <cfRule type="expression" dxfId="604" priority="615" stopIfTrue="1">
      <formula>AND(NOT(ISBLANK(BJ$7)),BJ14&gt;BJ$7)</formula>
    </cfRule>
  </conditionalFormatting>
  <conditionalFormatting sqref="BJ14">
    <cfRule type="expression" dxfId="603" priority="614" stopIfTrue="1">
      <formula>AND(NOT(ISBLANK(BJ$7)),BJ14&gt;BJ$7)</formula>
    </cfRule>
  </conditionalFormatting>
  <conditionalFormatting sqref="BJ14">
    <cfRule type="expression" dxfId="602" priority="613" stopIfTrue="1">
      <formula>AND(NOT(ISBLANK(BJ$7)),BJ14&gt;BJ$7)</formula>
    </cfRule>
  </conditionalFormatting>
  <conditionalFormatting sqref="BH14">
    <cfRule type="expression" dxfId="601" priority="612" stopIfTrue="1">
      <formula>AND(NOT(ISBLANK(BH$7)),BH14&gt;BH$7)</formula>
    </cfRule>
  </conditionalFormatting>
  <conditionalFormatting sqref="BH14">
    <cfRule type="expression" dxfId="600" priority="611" stopIfTrue="1">
      <formula>AND(NOT(ISBLANK(BH$7)),BH14&gt;BH$7)</formula>
    </cfRule>
  </conditionalFormatting>
  <conditionalFormatting sqref="BH14">
    <cfRule type="expression" dxfId="599" priority="610" stopIfTrue="1">
      <formula>AND(NOT(ISBLANK(BH$7)),BH14&gt;BH$7)</formula>
    </cfRule>
  </conditionalFormatting>
  <conditionalFormatting sqref="BF14">
    <cfRule type="expression" dxfId="598" priority="609" stopIfTrue="1">
      <formula>AND(NOT(ISBLANK(BF$7)),BF14&gt;BF$7)</formula>
    </cfRule>
  </conditionalFormatting>
  <conditionalFormatting sqref="BF14">
    <cfRule type="expression" dxfId="597" priority="608" stopIfTrue="1">
      <formula>AND(NOT(ISBLANK(BF$7)),BF14&gt;BF$7)</formula>
    </cfRule>
  </conditionalFormatting>
  <conditionalFormatting sqref="BF14">
    <cfRule type="expression" dxfId="596" priority="607" stopIfTrue="1">
      <formula>AND(NOT(ISBLANK(BF$7)),BF14&gt;BF$7)</formula>
    </cfRule>
  </conditionalFormatting>
  <conditionalFormatting sqref="BD14">
    <cfRule type="expression" dxfId="595" priority="606" stopIfTrue="1">
      <formula>AND(NOT(ISBLANK(BD$7)),BD14&gt;BD$7)</formula>
    </cfRule>
  </conditionalFormatting>
  <conditionalFormatting sqref="BD14">
    <cfRule type="expression" dxfId="594" priority="605" stopIfTrue="1">
      <formula>AND(NOT(ISBLANK(BD$7)),BD14&gt;BD$7)</formula>
    </cfRule>
  </conditionalFormatting>
  <conditionalFormatting sqref="BD14">
    <cfRule type="expression" dxfId="593" priority="604" stopIfTrue="1">
      <formula>AND(NOT(ISBLANK(BD$7)),BD14&gt;BD$7)</formula>
    </cfRule>
  </conditionalFormatting>
  <conditionalFormatting sqref="BB14">
    <cfRule type="expression" dxfId="592" priority="603" stopIfTrue="1">
      <formula>AND(NOT(ISBLANK(BB$7)),BB14&gt;BB$7)</formula>
    </cfRule>
  </conditionalFormatting>
  <conditionalFormatting sqref="BB14">
    <cfRule type="expression" dxfId="591" priority="602" stopIfTrue="1">
      <formula>AND(NOT(ISBLANK(BB$7)),BB14&gt;BB$7)</formula>
    </cfRule>
  </conditionalFormatting>
  <conditionalFormatting sqref="BB14">
    <cfRule type="expression" dxfId="590" priority="601" stopIfTrue="1">
      <formula>AND(NOT(ISBLANK(BB$7)),BB14&gt;BB$7)</formula>
    </cfRule>
  </conditionalFormatting>
  <conditionalFormatting sqref="BK14">
    <cfRule type="expression" dxfId="589" priority="600" stopIfTrue="1">
      <formula>AND(NOT(ISBLANK(BI$7)),BK14&gt;BI$7)</formula>
    </cfRule>
  </conditionalFormatting>
  <conditionalFormatting sqref="AT14">
    <cfRule type="expression" dxfId="588" priority="599" stopIfTrue="1">
      <formula>AND(NOT(ISBLANK(AT$7)),AT14&gt;AT$7)</formula>
    </cfRule>
  </conditionalFormatting>
  <conditionalFormatting sqref="AT14">
    <cfRule type="expression" dxfId="587" priority="598" stopIfTrue="1">
      <formula>AND(NOT(ISBLANK(AT$7)),AT14&gt;AT$7)</formula>
    </cfRule>
  </conditionalFormatting>
  <conditionalFormatting sqref="AT14">
    <cfRule type="expression" dxfId="586" priority="597" stopIfTrue="1">
      <formula>AND(NOT(ISBLANK(AT$7)),AT14&gt;AT$7)</formula>
    </cfRule>
  </conditionalFormatting>
  <conditionalFormatting sqref="AT14">
    <cfRule type="expression" dxfId="585" priority="596" stopIfTrue="1">
      <formula>AND(NOT(ISBLANK(AT$7)),AT14&gt;AT$7)</formula>
    </cfRule>
  </conditionalFormatting>
  <conditionalFormatting sqref="CB17">
    <cfRule type="expression" dxfId="584" priority="595" stopIfTrue="1">
      <formula>AND(NOT(ISBLANK(CB$7)),CB17&gt;CB$7)</formula>
    </cfRule>
  </conditionalFormatting>
  <conditionalFormatting sqref="CB17">
    <cfRule type="expression" dxfId="583" priority="594" stopIfTrue="1">
      <formula>AND(NOT(ISBLANK(CB$7)),CB17&gt;CB$7)</formula>
    </cfRule>
  </conditionalFormatting>
  <conditionalFormatting sqref="BZ17">
    <cfRule type="expression" dxfId="582" priority="593" stopIfTrue="1">
      <formula>AND(NOT(ISBLANK(BZ$7)),BZ17&gt;BZ$7)</formula>
    </cfRule>
  </conditionalFormatting>
  <conditionalFormatting sqref="BZ17">
    <cfRule type="expression" dxfId="581" priority="592" stopIfTrue="1">
      <formula>AND(NOT(ISBLANK(BZ$7)),BZ17&gt;BZ$7)</formula>
    </cfRule>
  </conditionalFormatting>
  <conditionalFormatting sqref="BX17">
    <cfRule type="expression" dxfId="580" priority="591" stopIfTrue="1">
      <formula>AND(NOT(ISBLANK(BX$7)),BX17&gt;BX$7)</formula>
    </cfRule>
  </conditionalFormatting>
  <conditionalFormatting sqref="BX17">
    <cfRule type="expression" dxfId="579" priority="590" stopIfTrue="1">
      <formula>AND(NOT(ISBLANK(BX$7)),BX17&gt;BX$7)</formula>
    </cfRule>
  </conditionalFormatting>
  <conditionalFormatting sqref="BV17">
    <cfRule type="expression" dxfId="578" priority="589" stopIfTrue="1">
      <formula>AND(NOT(ISBLANK(BV$7)),BV17&gt;BV$7)</formula>
    </cfRule>
  </conditionalFormatting>
  <conditionalFormatting sqref="BV17">
    <cfRule type="expression" dxfId="577" priority="588" stopIfTrue="1">
      <formula>AND(NOT(ISBLANK(BV$7)),BV17&gt;BV$7)</formula>
    </cfRule>
  </conditionalFormatting>
  <conditionalFormatting sqref="BT17">
    <cfRule type="expression" dxfId="576" priority="587" stopIfTrue="1">
      <formula>AND(NOT(ISBLANK(BT$7)),BT17&gt;BT$7)</formula>
    </cfRule>
  </conditionalFormatting>
  <conditionalFormatting sqref="BT17">
    <cfRule type="expression" dxfId="575" priority="586" stopIfTrue="1">
      <formula>AND(NOT(ISBLANK(BT$7)),BT17&gt;BT$7)</formula>
    </cfRule>
  </conditionalFormatting>
  <conditionalFormatting sqref="BR17">
    <cfRule type="expression" dxfId="574" priority="585" stopIfTrue="1">
      <formula>AND(NOT(ISBLANK(BR$7)),BR17&gt;BR$7)</formula>
    </cfRule>
  </conditionalFormatting>
  <conditionalFormatting sqref="BR17">
    <cfRule type="expression" dxfId="573" priority="584" stopIfTrue="1">
      <formula>AND(NOT(ISBLANK(BR$7)),BR17&gt;BR$7)</formula>
    </cfRule>
  </conditionalFormatting>
  <conditionalFormatting sqref="BP17">
    <cfRule type="expression" dxfId="572" priority="583" stopIfTrue="1">
      <formula>AND(NOT(ISBLANK(BP$7)),BP17&gt;BP$7)</formula>
    </cfRule>
  </conditionalFormatting>
  <conditionalFormatting sqref="BP17">
    <cfRule type="expression" dxfId="571" priority="582" stopIfTrue="1">
      <formula>AND(NOT(ISBLANK(BP$7)),BP17&gt;BP$7)</formula>
    </cfRule>
  </conditionalFormatting>
  <conditionalFormatting sqref="AZ17">
    <cfRule type="expression" dxfId="570" priority="581" stopIfTrue="1">
      <formula>AND(NOT(ISBLANK(AZ$7)),AZ17&gt;AZ$7)</formula>
    </cfRule>
  </conditionalFormatting>
  <conditionalFormatting sqref="AZ17">
    <cfRule type="expression" dxfId="569" priority="580" stopIfTrue="1">
      <formula>AND(NOT(ISBLANK(AZ$7)),AZ17&gt;AZ$7)</formula>
    </cfRule>
  </conditionalFormatting>
  <conditionalFormatting sqref="AX17">
    <cfRule type="expression" dxfId="568" priority="579" stopIfTrue="1">
      <formula>AND(NOT(ISBLANK(AX$7)),AX17&gt;AX$7)</formula>
    </cfRule>
  </conditionalFormatting>
  <conditionalFormatting sqref="AX17">
    <cfRule type="expression" dxfId="567" priority="578" stopIfTrue="1">
      <formula>AND(NOT(ISBLANK(AX$7)),AX17&gt;AX$7)</formula>
    </cfRule>
  </conditionalFormatting>
  <conditionalFormatting sqref="AV17">
    <cfRule type="expression" dxfId="566" priority="577" stopIfTrue="1">
      <formula>AND(NOT(ISBLANK(AV$7)),AV17&gt;AV$7)</formula>
    </cfRule>
  </conditionalFormatting>
  <conditionalFormatting sqref="AV17">
    <cfRule type="expression" dxfId="565" priority="576" stopIfTrue="1">
      <formula>AND(NOT(ISBLANK(AV$7)),AV17&gt;AV$7)</formula>
    </cfRule>
  </conditionalFormatting>
  <conditionalFormatting sqref="AU17">
    <cfRule type="expression" dxfId="564" priority="575" stopIfTrue="1">
      <formula>AND(NOT(ISBLANK(AT$7)),AU17&gt;AT$7)</formula>
    </cfRule>
  </conditionalFormatting>
  <conditionalFormatting sqref="AU17">
    <cfRule type="expression" dxfId="563" priority="574" stopIfTrue="1">
      <formula>AND(NOT(ISBLANK(AT$7)),AU17&gt;AT$7)</formula>
    </cfRule>
  </conditionalFormatting>
  <conditionalFormatting sqref="AR17">
    <cfRule type="expression" dxfId="562" priority="573" stopIfTrue="1">
      <formula>AND(NOT(ISBLANK(AR$7)),AR17&gt;AR$7)</formula>
    </cfRule>
  </conditionalFormatting>
  <conditionalFormatting sqref="AR17">
    <cfRule type="expression" dxfId="561" priority="572" stopIfTrue="1">
      <formula>AND(NOT(ISBLANK(AR$7)),AR17&gt;AR$7)</formula>
    </cfRule>
  </conditionalFormatting>
  <conditionalFormatting sqref="AP17">
    <cfRule type="expression" dxfId="560" priority="571" stopIfTrue="1">
      <formula>AND(NOT(ISBLANK(AP$7)),AP17&gt;AP$7)</formula>
    </cfRule>
  </conditionalFormatting>
  <conditionalFormatting sqref="AP17">
    <cfRule type="expression" dxfId="559" priority="570" stopIfTrue="1">
      <formula>AND(NOT(ISBLANK(AP$7)),AP17&gt;AP$7)</formula>
    </cfRule>
  </conditionalFormatting>
  <conditionalFormatting sqref="AN17">
    <cfRule type="expression" dxfId="558" priority="569" stopIfTrue="1">
      <formula>AND(NOT(ISBLANK(AN$7)),AN17&gt;AN$7)</formula>
    </cfRule>
  </conditionalFormatting>
  <conditionalFormatting sqref="AN17">
    <cfRule type="expression" dxfId="557" priority="568" stopIfTrue="1">
      <formula>AND(NOT(ISBLANK(AN$7)),AN17&gt;AN$7)</formula>
    </cfRule>
  </conditionalFormatting>
  <conditionalFormatting sqref="AL17">
    <cfRule type="expression" dxfId="556" priority="567" stopIfTrue="1">
      <formula>AND(NOT(ISBLANK(AL$7)),AL17&gt;AL$7)</formula>
    </cfRule>
  </conditionalFormatting>
  <conditionalFormatting sqref="AL17">
    <cfRule type="expression" dxfId="555" priority="566" stopIfTrue="1">
      <formula>AND(NOT(ISBLANK(AL$7)),AL17&gt;AL$7)</formula>
    </cfRule>
  </conditionalFormatting>
  <conditionalFormatting sqref="AJ17">
    <cfRule type="expression" dxfId="554" priority="565" stopIfTrue="1">
      <formula>AND(NOT(ISBLANK(AJ$7)),AJ17&gt;AJ$7)</formula>
    </cfRule>
  </conditionalFormatting>
  <conditionalFormatting sqref="AJ17">
    <cfRule type="expression" dxfId="553" priority="564" stopIfTrue="1">
      <formula>AND(NOT(ISBLANK(AJ$7)),AJ17&gt;AJ$7)</formula>
    </cfRule>
  </conditionalFormatting>
  <conditionalFormatting sqref="AH17">
    <cfRule type="expression" dxfId="552" priority="563" stopIfTrue="1">
      <formula>AND(NOT(ISBLANK(AH$7)),AH17&gt;AH$7)</formula>
    </cfRule>
  </conditionalFormatting>
  <conditionalFormatting sqref="AH17">
    <cfRule type="expression" dxfId="551" priority="562" stopIfTrue="1">
      <formula>AND(NOT(ISBLANK(AH$7)),AH17&gt;AH$7)</formula>
    </cfRule>
  </conditionalFormatting>
  <conditionalFormatting sqref="AF17">
    <cfRule type="expression" dxfId="550" priority="561" stopIfTrue="1">
      <formula>AND(NOT(ISBLANK(AF$7)),AF17&gt;AF$7)</formula>
    </cfRule>
  </conditionalFormatting>
  <conditionalFormatting sqref="AF17">
    <cfRule type="expression" dxfId="549" priority="560" stopIfTrue="1">
      <formula>AND(NOT(ISBLANK(AF$7)),AF17&gt;AF$7)</formula>
    </cfRule>
  </conditionalFormatting>
  <conditionalFormatting sqref="AD17">
    <cfRule type="expression" dxfId="548" priority="559" stopIfTrue="1">
      <formula>AND(NOT(ISBLANK(AD$7)),AD17&gt;AD$7)</formula>
    </cfRule>
  </conditionalFormatting>
  <conditionalFormatting sqref="AD17">
    <cfRule type="expression" dxfId="547" priority="558" stopIfTrue="1">
      <formula>AND(NOT(ISBLANK(AD$7)),AD17&gt;AD$7)</formula>
    </cfRule>
  </conditionalFormatting>
  <conditionalFormatting sqref="AB17">
    <cfRule type="expression" dxfId="546" priority="557" stopIfTrue="1">
      <formula>AND(NOT(ISBLANK(AB$7)),AB17&gt;AB$7)</formula>
    </cfRule>
  </conditionalFormatting>
  <conditionalFormatting sqref="AB17">
    <cfRule type="expression" dxfId="545" priority="556" stopIfTrue="1">
      <formula>AND(NOT(ISBLANK(AB$7)),AB17&gt;AB$7)</formula>
    </cfRule>
  </conditionalFormatting>
  <conditionalFormatting sqref="Z17">
    <cfRule type="expression" dxfId="544" priority="555" stopIfTrue="1">
      <formula>AND(NOT(ISBLANK(Z$7)),Z17&gt;Z$7)</formula>
    </cfRule>
  </conditionalFormatting>
  <conditionalFormatting sqref="Z17">
    <cfRule type="expression" dxfId="543" priority="554" stopIfTrue="1">
      <formula>AND(NOT(ISBLANK(Z$7)),Z17&gt;Z$7)</formula>
    </cfRule>
  </conditionalFormatting>
  <conditionalFormatting sqref="X17">
    <cfRule type="expression" dxfId="542" priority="553" stopIfTrue="1">
      <formula>AND(NOT(ISBLANK(X$7)),X17&gt;X$7)</formula>
    </cfRule>
  </conditionalFormatting>
  <conditionalFormatting sqref="X17">
    <cfRule type="expression" dxfId="541" priority="552" stopIfTrue="1">
      <formula>AND(NOT(ISBLANK(X$7)),X17&gt;X$7)</formula>
    </cfRule>
  </conditionalFormatting>
  <conditionalFormatting sqref="V17">
    <cfRule type="expression" dxfId="540" priority="551" stopIfTrue="1">
      <formula>AND(NOT(ISBLANK(V$7)),V17&gt;V$7)</formula>
    </cfRule>
  </conditionalFormatting>
  <conditionalFormatting sqref="V17">
    <cfRule type="expression" dxfId="539" priority="550" stopIfTrue="1">
      <formula>AND(NOT(ISBLANK(V$7)),V17&gt;V$7)</formula>
    </cfRule>
  </conditionalFormatting>
  <conditionalFormatting sqref="V17">
    <cfRule type="expression" dxfId="538" priority="549" stopIfTrue="1">
      <formula>AND(NOT(ISBLANK(V$7)),V17&gt;V$7)</formula>
    </cfRule>
  </conditionalFormatting>
  <conditionalFormatting sqref="V17">
    <cfRule type="expression" dxfId="537" priority="548" stopIfTrue="1">
      <formula>AND(NOT(ISBLANK(V$7)),V17&gt;V$7)</formula>
    </cfRule>
  </conditionalFormatting>
  <conditionalFormatting sqref="Z17">
    <cfRule type="expression" dxfId="536" priority="547" stopIfTrue="1">
      <formula>AND(NOT(ISBLANK(Z$7)),Z17&gt;Z$7)</formula>
    </cfRule>
  </conditionalFormatting>
  <conditionalFormatting sqref="Z17">
    <cfRule type="expression" dxfId="535" priority="546" stopIfTrue="1">
      <formula>AND(NOT(ISBLANK(Z$7)),Z17&gt;Z$7)</formula>
    </cfRule>
  </conditionalFormatting>
  <conditionalFormatting sqref="Z17">
    <cfRule type="expression" dxfId="534" priority="545" stopIfTrue="1">
      <formula>AND(NOT(ISBLANK(Z$7)),Z17&gt;Z$7)</formula>
    </cfRule>
  </conditionalFormatting>
  <conditionalFormatting sqref="Z17">
    <cfRule type="expression" dxfId="533" priority="544" stopIfTrue="1">
      <formula>AND(NOT(ISBLANK(Z$7)),Z17&gt;Z$7)</formula>
    </cfRule>
  </conditionalFormatting>
  <conditionalFormatting sqref="Z17">
    <cfRule type="expression" dxfId="532" priority="543" stopIfTrue="1">
      <formula>AND(NOT(ISBLANK(Z$7)),Z17&gt;Z$7)</formula>
    </cfRule>
  </conditionalFormatting>
  <conditionalFormatting sqref="Z17">
    <cfRule type="expression" dxfId="531" priority="542" stopIfTrue="1">
      <formula>AND(NOT(ISBLANK(Z$7)),Z17&gt;Z$7)</formula>
    </cfRule>
  </conditionalFormatting>
  <conditionalFormatting sqref="X17">
    <cfRule type="expression" dxfId="530" priority="541" stopIfTrue="1">
      <formula>AND(NOT(ISBLANK(X$7)),X17&gt;X$7)</formula>
    </cfRule>
  </conditionalFormatting>
  <conditionalFormatting sqref="X17">
    <cfRule type="expression" dxfId="529" priority="540" stopIfTrue="1">
      <formula>AND(NOT(ISBLANK(X$7)),X17&gt;X$7)</formula>
    </cfRule>
  </conditionalFormatting>
  <conditionalFormatting sqref="X17">
    <cfRule type="expression" dxfId="528" priority="539" stopIfTrue="1">
      <formula>AND(NOT(ISBLANK(X$7)),X17&gt;X$7)</formula>
    </cfRule>
  </conditionalFormatting>
  <conditionalFormatting sqref="X17">
    <cfRule type="expression" dxfId="527" priority="538" stopIfTrue="1">
      <formula>AND(NOT(ISBLANK(X$7)),X17&gt;X$7)</formula>
    </cfRule>
  </conditionalFormatting>
  <conditionalFormatting sqref="X17">
    <cfRule type="expression" dxfId="526" priority="537" stopIfTrue="1">
      <formula>AND(NOT(ISBLANK(X$7)),X17&gt;X$7)</formula>
    </cfRule>
  </conditionalFormatting>
  <conditionalFormatting sqref="V17">
    <cfRule type="expression" dxfId="525" priority="536" stopIfTrue="1">
      <formula>AND(NOT(ISBLANK(V$7)),V17&gt;V$7)</formula>
    </cfRule>
  </conditionalFormatting>
  <conditionalFormatting sqref="V17">
    <cfRule type="expression" dxfId="524" priority="535" stopIfTrue="1">
      <formula>AND(NOT(ISBLANK(V$7)),V17&gt;V$7)</formula>
    </cfRule>
  </conditionalFormatting>
  <conditionalFormatting sqref="V17">
    <cfRule type="expression" dxfId="523" priority="534" stopIfTrue="1">
      <formula>AND(NOT(ISBLANK(V$7)),V17&gt;V$7)</formula>
    </cfRule>
  </conditionalFormatting>
  <conditionalFormatting sqref="V17">
    <cfRule type="expression" dxfId="522" priority="533" stopIfTrue="1">
      <formula>AND(NOT(ISBLANK(V$7)),V17&gt;V$7)</formula>
    </cfRule>
  </conditionalFormatting>
  <conditionalFormatting sqref="V17">
    <cfRule type="expression" dxfId="521" priority="532" stopIfTrue="1">
      <formula>AND(NOT(ISBLANK(V$7)),V17&gt;V$7)</formula>
    </cfRule>
  </conditionalFormatting>
  <conditionalFormatting sqref="V17">
    <cfRule type="expression" dxfId="520" priority="531" stopIfTrue="1">
      <formula>AND(NOT(ISBLANK(V$7)),V17&gt;V$7)</formula>
    </cfRule>
  </conditionalFormatting>
  <conditionalFormatting sqref="V17">
    <cfRule type="expression" dxfId="519" priority="530" stopIfTrue="1">
      <formula>AND(NOT(ISBLANK(V$7)),V17&gt;V$7)</formula>
    </cfRule>
  </conditionalFormatting>
  <conditionalFormatting sqref="BN17">
    <cfRule type="expression" dxfId="518" priority="529" stopIfTrue="1">
      <formula>AND(NOT(ISBLANK(BN$7)),BN17&gt;BN$7)</formula>
    </cfRule>
  </conditionalFormatting>
  <conditionalFormatting sqref="BN17">
    <cfRule type="expression" dxfId="517" priority="528" stopIfTrue="1">
      <formula>AND(NOT(ISBLANK(BN$7)),BN17&gt;BN$7)</formula>
    </cfRule>
  </conditionalFormatting>
  <conditionalFormatting sqref="BN17">
    <cfRule type="expression" dxfId="516" priority="527" stopIfTrue="1">
      <formula>AND(NOT(ISBLANK(BN$7)),BN17&gt;BN$7)</formula>
    </cfRule>
  </conditionalFormatting>
  <conditionalFormatting sqref="BL17">
    <cfRule type="expression" dxfId="515" priority="526" stopIfTrue="1">
      <formula>AND(NOT(ISBLANK(BL$7)),BL17&gt;BL$7)</formula>
    </cfRule>
  </conditionalFormatting>
  <conditionalFormatting sqref="BL17">
    <cfRule type="expression" dxfId="514" priority="525" stopIfTrue="1">
      <formula>AND(NOT(ISBLANK(BL$7)),BL17&gt;BL$7)</formula>
    </cfRule>
  </conditionalFormatting>
  <conditionalFormatting sqref="BL17">
    <cfRule type="expression" dxfId="513" priority="524" stopIfTrue="1">
      <formula>AND(NOT(ISBLANK(BL$7)),BL17&gt;BL$7)</formula>
    </cfRule>
  </conditionalFormatting>
  <conditionalFormatting sqref="BJ17">
    <cfRule type="expression" dxfId="512" priority="523" stopIfTrue="1">
      <formula>AND(NOT(ISBLANK(BJ$7)),BJ17&gt;BJ$7)</formula>
    </cfRule>
  </conditionalFormatting>
  <conditionalFormatting sqref="BJ17">
    <cfRule type="expression" dxfId="511" priority="522" stopIfTrue="1">
      <formula>AND(NOT(ISBLANK(BJ$7)),BJ17&gt;BJ$7)</formula>
    </cfRule>
  </conditionalFormatting>
  <conditionalFormatting sqref="BJ17">
    <cfRule type="expression" dxfId="510" priority="521" stopIfTrue="1">
      <formula>AND(NOT(ISBLANK(BJ$7)),BJ17&gt;BJ$7)</formula>
    </cfRule>
  </conditionalFormatting>
  <conditionalFormatting sqref="BH17">
    <cfRule type="expression" dxfId="509" priority="520" stopIfTrue="1">
      <formula>AND(NOT(ISBLANK(BH$7)),BH17&gt;BH$7)</formula>
    </cfRule>
  </conditionalFormatting>
  <conditionalFormatting sqref="BH17">
    <cfRule type="expression" dxfId="508" priority="519" stopIfTrue="1">
      <formula>AND(NOT(ISBLANK(BH$7)),BH17&gt;BH$7)</formula>
    </cfRule>
  </conditionalFormatting>
  <conditionalFormatting sqref="BH17">
    <cfRule type="expression" dxfId="507" priority="518" stopIfTrue="1">
      <formula>AND(NOT(ISBLANK(BH$7)),BH17&gt;BH$7)</formula>
    </cfRule>
  </conditionalFormatting>
  <conditionalFormatting sqref="BF17">
    <cfRule type="expression" dxfId="506" priority="517" stopIfTrue="1">
      <formula>AND(NOT(ISBLANK(BF$7)),BF17&gt;BF$7)</formula>
    </cfRule>
  </conditionalFormatting>
  <conditionalFormatting sqref="BF17">
    <cfRule type="expression" dxfId="505" priority="516" stopIfTrue="1">
      <formula>AND(NOT(ISBLANK(BF$7)),BF17&gt;BF$7)</formula>
    </cfRule>
  </conditionalFormatting>
  <conditionalFormatting sqref="BF17">
    <cfRule type="expression" dxfId="504" priority="515" stopIfTrue="1">
      <formula>AND(NOT(ISBLANK(BF$7)),BF17&gt;BF$7)</formula>
    </cfRule>
  </conditionalFormatting>
  <conditionalFormatting sqref="BD17">
    <cfRule type="expression" dxfId="503" priority="514" stopIfTrue="1">
      <formula>AND(NOT(ISBLANK(BD$7)),BD17&gt;BD$7)</formula>
    </cfRule>
  </conditionalFormatting>
  <conditionalFormatting sqref="BD17">
    <cfRule type="expression" dxfId="502" priority="513" stopIfTrue="1">
      <formula>AND(NOT(ISBLANK(BD$7)),BD17&gt;BD$7)</formula>
    </cfRule>
  </conditionalFormatting>
  <conditionalFormatting sqref="BD17">
    <cfRule type="expression" dxfId="501" priority="512" stopIfTrue="1">
      <formula>AND(NOT(ISBLANK(BD$7)),BD17&gt;BD$7)</formula>
    </cfRule>
  </conditionalFormatting>
  <conditionalFormatting sqref="BB17">
    <cfRule type="expression" dxfId="500" priority="511" stopIfTrue="1">
      <formula>AND(NOT(ISBLANK(BB$7)),BB17&gt;BB$7)</formula>
    </cfRule>
  </conditionalFormatting>
  <conditionalFormatting sqref="BB17">
    <cfRule type="expression" dxfId="499" priority="510" stopIfTrue="1">
      <formula>AND(NOT(ISBLANK(BB$7)),BB17&gt;BB$7)</formula>
    </cfRule>
  </conditionalFormatting>
  <conditionalFormatting sqref="BB17">
    <cfRule type="expression" dxfId="498" priority="509" stopIfTrue="1">
      <formula>AND(NOT(ISBLANK(BB$7)),BB17&gt;BB$7)</formula>
    </cfRule>
  </conditionalFormatting>
  <conditionalFormatting sqref="BK17">
    <cfRule type="expression" dxfId="497" priority="508" stopIfTrue="1">
      <formula>AND(NOT(ISBLANK(BI$7)),BK17&gt;BI$7)</formula>
    </cfRule>
  </conditionalFormatting>
  <conditionalFormatting sqref="CB17">
    <cfRule type="expression" dxfId="496" priority="507" stopIfTrue="1">
      <formula>AND(NOT(ISBLANK(CB$7)),CB17&gt;CB$7)</formula>
    </cfRule>
  </conditionalFormatting>
  <conditionalFormatting sqref="CB17">
    <cfRule type="expression" dxfId="495" priority="506" stopIfTrue="1">
      <formula>AND(NOT(ISBLANK(CB$7)),CB17&gt;CB$7)</formula>
    </cfRule>
  </conditionalFormatting>
  <conditionalFormatting sqref="BZ17">
    <cfRule type="expression" dxfId="494" priority="505" stopIfTrue="1">
      <formula>AND(NOT(ISBLANK(BZ$7)),BZ17&gt;BZ$7)</formula>
    </cfRule>
  </conditionalFormatting>
  <conditionalFormatting sqref="BZ17">
    <cfRule type="expression" dxfId="493" priority="504" stopIfTrue="1">
      <formula>AND(NOT(ISBLANK(BZ$7)),BZ17&gt;BZ$7)</formula>
    </cfRule>
  </conditionalFormatting>
  <conditionalFormatting sqref="BX17">
    <cfRule type="expression" dxfId="492" priority="503" stopIfTrue="1">
      <formula>AND(NOT(ISBLANK(BX$7)),BX17&gt;BX$7)</formula>
    </cfRule>
  </conditionalFormatting>
  <conditionalFormatting sqref="BX17">
    <cfRule type="expression" dxfId="491" priority="502" stopIfTrue="1">
      <formula>AND(NOT(ISBLANK(BX$7)),BX17&gt;BX$7)</formula>
    </cfRule>
  </conditionalFormatting>
  <conditionalFormatting sqref="BV17">
    <cfRule type="expression" dxfId="490" priority="501" stopIfTrue="1">
      <formula>AND(NOT(ISBLANK(BV$7)),BV17&gt;BV$7)</formula>
    </cfRule>
  </conditionalFormatting>
  <conditionalFormatting sqref="BV17">
    <cfRule type="expression" dxfId="489" priority="500" stopIfTrue="1">
      <formula>AND(NOT(ISBLANK(BV$7)),BV17&gt;BV$7)</formula>
    </cfRule>
  </conditionalFormatting>
  <conditionalFormatting sqref="BT17">
    <cfRule type="expression" dxfId="488" priority="499" stopIfTrue="1">
      <formula>AND(NOT(ISBLANK(BT$7)),BT17&gt;BT$7)</formula>
    </cfRule>
  </conditionalFormatting>
  <conditionalFormatting sqref="BT17">
    <cfRule type="expression" dxfId="487" priority="498" stopIfTrue="1">
      <formula>AND(NOT(ISBLANK(BT$7)),BT17&gt;BT$7)</formula>
    </cfRule>
  </conditionalFormatting>
  <conditionalFormatting sqref="BR17">
    <cfRule type="expression" dxfId="486" priority="497" stopIfTrue="1">
      <formula>AND(NOT(ISBLANK(BR$7)),BR17&gt;BR$7)</formula>
    </cfRule>
  </conditionalFormatting>
  <conditionalFormatting sqref="BR17">
    <cfRule type="expression" dxfId="485" priority="496" stopIfTrue="1">
      <formula>AND(NOT(ISBLANK(BR$7)),BR17&gt;BR$7)</formula>
    </cfRule>
  </conditionalFormatting>
  <conditionalFormatting sqref="BP17">
    <cfRule type="expression" dxfId="484" priority="495" stopIfTrue="1">
      <formula>AND(NOT(ISBLANK(BP$7)),BP17&gt;BP$7)</formula>
    </cfRule>
  </conditionalFormatting>
  <conditionalFormatting sqref="BP17">
    <cfRule type="expression" dxfId="483" priority="494" stopIfTrue="1">
      <formula>AND(NOT(ISBLANK(BP$7)),BP17&gt;BP$7)</formula>
    </cfRule>
  </conditionalFormatting>
  <conditionalFormatting sqref="AZ17">
    <cfRule type="expression" dxfId="482" priority="493" stopIfTrue="1">
      <formula>AND(NOT(ISBLANK(AZ$7)),AZ17&gt;AZ$7)</formula>
    </cfRule>
  </conditionalFormatting>
  <conditionalFormatting sqref="AZ17">
    <cfRule type="expression" dxfId="481" priority="492" stopIfTrue="1">
      <formula>AND(NOT(ISBLANK(AZ$7)),AZ17&gt;AZ$7)</formula>
    </cfRule>
  </conditionalFormatting>
  <conditionalFormatting sqref="AX17">
    <cfRule type="expression" dxfId="480" priority="491" stopIfTrue="1">
      <formula>AND(NOT(ISBLANK(AX$7)),AX17&gt;AX$7)</formula>
    </cfRule>
  </conditionalFormatting>
  <conditionalFormatting sqref="AX17">
    <cfRule type="expression" dxfId="479" priority="490" stopIfTrue="1">
      <formula>AND(NOT(ISBLANK(AX$7)),AX17&gt;AX$7)</formula>
    </cfRule>
  </conditionalFormatting>
  <conditionalFormatting sqref="AV17">
    <cfRule type="expression" dxfId="478" priority="489" stopIfTrue="1">
      <formula>AND(NOT(ISBLANK(AV$7)),AV17&gt;AV$7)</formula>
    </cfRule>
  </conditionalFormatting>
  <conditionalFormatting sqref="AV17">
    <cfRule type="expression" dxfId="477" priority="488" stopIfTrue="1">
      <formula>AND(NOT(ISBLANK(AV$7)),AV17&gt;AV$7)</formula>
    </cfRule>
  </conditionalFormatting>
  <conditionalFormatting sqref="AU17">
    <cfRule type="expression" dxfId="476" priority="487" stopIfTrue="1">
      <formula>AND(NOT(ISBLANK(AT$7)),AU17&gt;AT$7)</formula>
    </cfRule>
  </conditionalFormatting>
  <conditionalFormatting sqref="AU17">
    <cfRule type="expression" dxfId="475" priority="486" stopIfTrue="1">
      <formula>AND(NOT(ISBLANK(AT$7)),AU17&gt;AT$7)</formula>
    </cfRule>
  </conditionalFormatting>
  <conditionalFormatting sqref="AR17">
    <cfRule type="expression" dxfId="474" priority="485" stopIfTrue="1">
      <formula>AND(NOT(ISBLANK(AR$7)),AR17&gt;AR$7)</formula>
    </cfRule>
  </conditionalFormatting>
  <conditionalFormatting sqref="AR17">
    <cfRule type="expression" dxfId="473" priority="484" stopIfTrue="1">
      <formula>AND(NOT(ISBLANK(AR$7)),AR17&gt;AR$7)</formula>
    </cfRule>
  </conditionalFormatting>
  <conditionalFormatting sqref="AP17">
    <cfRule type="expression" dxfId="472" priority="483" stopIfTrue="1">
      <formula>AND(NOT(ISBLANK(AP$7)),AP17&gt;AP$7)</formula>
    </cfRule>
  </conditionalFormatting>
  <conditionalFormatting sqref="AP17">
    <cfRule type="expression" dxfId="471" priority="482" stopIfTrue="1">
      <formula>AND(NOT(ISBLANK(AP$7)),AP17&gt;AP$7)</formula>
    </cfRule>
  </conditionalFormatting>
  <conditionalFormatting sqref="AN17">
    <cfRule type="expression" dxfId="470" priority="481" stopIfTrue="1">
      <formula>AND(NOT(ISBLANK(AN$7)),AN17&gt;AN$7)</formula>
    </cfRule>
  </conditionalFormatting>
  <conditionalFormatting sqref="AN17">
    <cfRule type="expression" dxfId="469" priority="480" stopIfTrue="1">
      <formula>AND(NOT(ISBLANK(AN$7)),AN17&gt;AN$7)</formula>
    </cfRule>
  </conditionalFormatting>
  <conditionalFormatting sqref="AL17">
    <cfRule type="expression" dxfId="468" priority="479" stopIfTrue="1">
      <formula>AND(NOT(ISBLANK(AL$7)),AL17&gt;AL$7)</formula>
    </cfRule>
  </conditionalFormatting>
  <conditionalFormatting sqref="AL17">
    <cfRule type="expression" dxfId="467" priority="478" stopIfTrue="1">
      <formula>AND(NOT(ISBLANK(AL$7)),AL17&gt;AL$7)</formula>
    </cfRule>
  </conditionalFormatting>
  <conditionalFormatting sqref="AJ17">
    <cfRule type="expression" dxfId="466" priority="477" stopIfTrue="1">
      <formula>AND(NOT(ISBLANK(AJ$7)),AJ17&gt;AJ$7)</formula>
    </cfRule>
  </conditionalFormatting>
  <conditionalFormatting sqref="AJ17">
    <cfRule type="expression" dxfId="465" priority="476" stopIfTrue="1">
      <formula>AND(NOT(ISBLANK(AJ$7)),AJ17&gt;AJ$7)</formula>
    </cfRule>
  </conditionalFormatting>
  <conditionalFormatting sqref="AH17">
    <cfRule type="expression" dxfId="464" priority="475" stopIfTrue="1">
      <formula>AND(NOT(ISBLANK(AH$7)),AH17&gt;AH$7)</formula>
    </cfRule>
  </conditionalFormatting>
  <conditionalFormatting sqref="AH17">
    <cfRule type="expression" dxfId="463" priority="474" stopIfTrue="1">
      <formula>AND(NOT(ISBLANK(AH$7)),AH17&gt;AH$7)</formula>
    </cfRule>
  </conditionalFormatting>
  <conditionalFormatting sqref="AF17">
    <cfRule type="expression" dxfId="462" priority="473" stopIfTrue="1">
      <formula>AND(NOT(ISBLANK(AF$7)),AF17&gt;AF$7)</formula>
    </cfRule>
  </conditionalFormatting>
  <conditionalFormatting sqref="AF17">
    <cfRule type="expression" dxfId="461" priority="472" stopIfTrue="1">
      <formula>AND(NOT(ISBLANK(AF$7)),AF17&gt;AF$7)</formula>
    </cfRule>
  </conditionalFormatting>
  <conditionalFormatting sqref="AD17">
    <cfRule type="expression" dxfId="460" priority="471" stopIfTrue="1">
      <formula>AND(NOT(ISBLANK(AD$7)),AD17&gt;AD$7)</formula>
    </cfRule>
  </conditionalFormatting>
  <conditionalFormatting sqref="AD17">
    <cfRule type="expression" dxfId="459" priority="470" stopIfTrue="1">
      <formula>AND(NOT(ISBLANK(AD$7)),AD17&gt;AD$7)</formula>
    </cfRule>
  </conditionalFormatting>
  <conditionalFormatting sqref="AB17">
    <cfRule type="expression" dxfId="458" priority="469" stopIfTrue="1">
      <formula>AND(NOT(ISBLANK(AB$7)),AB17&gt;AB$7)</formula>
    </cfRule>
  </conditionalFormatting>
  <conditionalFormatting sqref="AB17">
    <cfRule type="expression" dxfId="457" priority="468" stopIfTrue="1">
      <formula>AND(NOT(ISBLANK(AB$7)),AB17&gt;AB$7)</formula>
    </cfRule>
  </conditionalFormatting>
  <conditionalFormatting sqref="Z17">
    <cfRule type="expression" dxfId="456" priority="467" stopIfTrue="1">
      <formula>AND(NOT(ISBLANK(Z$7)),Z17&gt;Z$7)</formula>
    </cfRule>
  </conditionalFormatting>
  <conditionalFormatting sqref="Z17">
    <cfRule type="expression" dxfId="455" priority="466" stopIfTrue="1">
      <formula>AND(NOT(ISBLANK(Z$7)),Z17&gt;Z$7)</formula>
    </cfRule>
  </conditionalFormatting>
  <conditionalFormatting sqref="X17">
    <cfRule type="expression" dxfId="454" priority="465" stopIfTrue="1">
      <formula>AND(NOT(ISBLANK(X$7)),X17&gt;X$7)</formula>
    </cfRule>
  </conditionalFormatting>
  <conditionalFormatting sqref="X17">
    <cfRule type="expression" dxfId="453" priority="464" stopIfTrue="1">
      <formula>AND(NOT(ISBLANK(X$7)),X17&gt;X$7)</formula>
    </cfRule>
  </conditionalFormatting>
  <conditionalFormatting sqref="V17">
    <cfRule type="expression" dxfId="452" priority="463" stopIfTrue="1">
      <formula>AND(NOT(ISBLANK(V$7)),V17&gt;V$7)</formula>
    </cfRule>
  </conditionalFormatting>
  <conditionalFormatting sqref="V17">
    <cfRule type="expression" dxfId="451" priority="462" stopIfTrue="1">
      <formula>AND(NOT(ISBLANK(V$7)),V17&gt;V$7)</formula>
    </cfRule>
  </conditionalFormatting>
  <conditionalFormatting sqref="V17">
    <cfRule type="expression" dxfId="450" priority="461" stopIfTrue="1">
      <formula>AND(NOT(ISBLANK(V$7)),V17&gt;V$7)</formula>
    </cfRule>
  </conditionalFormatting>
  <conditionalFormatting sqref="V17">
    <cfRule type="expression" dxfId="449" priority="460" stopIfTrue="1">
      <formula>AND(NOT(ISBLANK(V$7)),V17&gt;V$7)</formula>
    </cfRule>
  </conditionalFormatting>
  <conditionalFormatting sqref="Z17">
    <cfRule type="expression" dxfId="448" priority="459" stopIfTrue="1">
      <formula>AND(NOT(ISBLANK(Z$7)),Z17&gt;Z$7)</formula>
    </cfRule>
  </conditionalFormatting>
  <conditionalFormatting sqref="Z17">
    <cfRule type="expression" dxfId="447" priority="458" stopIfTrue="1">
      <formula>AND(NOT(ISBLANK(Z$7)),Z17&gt;Z$7)</formula>
    </cfRule>
  </conditionalFormatting>
  <conditionalFormatting sqref="Z17">
    <cfRule type="expression" dxfId="446" priority="457" stopIfTrue="1">
      <formula>AND(NOT(ISBLANK(Z$7)),Z17&gt;Z$7)</formula>
    </cfRule>
  </conditionalFormatting>
  <conditionalFormatting sqref="Z17">
    <cfRule type="expression" dxfId="445" priority="456" stopIfTrue="1">
      <formula>AND(NOT(ISBLANK(Z$7)),Z17&gt;Z$7)</formula>
    </cfRule>
  </conditionalFormatting>
  <conditionalFormatting sqref="Z17">
    <cfRule type="expression" dxfId="444" priority="455" stopIfTrue="1">
      <formula>AND(NOT(ISBLANK(Z$7)),Z17&gt;Z$7)</formula>
    </cfRule>
  </conditionalFormatting>
  <conditionalFormatting sqref="Z17">
    <cfRule type="expression" dxfId="443" priority="454" stopIfTrue="1">
      <formula>AND(NOT(ISBLANK(Z$7)),Z17&gt;Z$7)</formula>
    </cfRule>
  </conditionalFormatting>
  <conditionalFormatting sqref="X17">
    <cfRule type="expression" dxfId="442" priority="453" stopIfTrue="1">
      <formula>AND(NOT(ISBLANK(X$7)),X17&gt;X$7)</formula>
    </cfRule>
  </conditionalFormatting>
  <conditionalFormatting sqref="X17">
    <cfRule type="expression" dxfId="441" priority="452" stopIfTrue="1">
      <formula>AND(NOT(ISBLANK(X$7)),X17&gt;X$7)</formula>
    </cfRule>
  </conditionalFormatting>
  <conditionalFormatting sqref="X17">
    <cfRule type="expression" dxfId="440" priority="451" stopIfTrue="1">
      <formula>AND(NOT(ISBLANK(X$7)),X17&gt;X$7)</formula>
    </cfRule>
  </conditionalFormatting>
  <conditionalFormatting sqref="X17">
    <cfRule type="expression" dxfId="439" priority="450" stopIfTrue="1">
      <formula>AND(NOT(ISBLANK(X$7)),X17&gt;X$7)</formula>
    </cfRule>
  </conditionalFormatting>
  <conditionalFormatting sqref="X17">
    <cfRule type="expression" dxfId="438" priority="449" stopIfTrue="1">
      <formula>AND(NOT(ISBLANK(X$7)),X17&gt;X$7)</formula>
    </cfRule>
  </conditionalFormatting>
  <conditionalFormatting sqref="V17">
    <cfRule type="expression" dxfId="437" priority="448" stopIfTrue="1">
      <formula>AND(NOT(ISBLANK(V$7)),V17&gt;V$7)</formula>
    </cfRule>
  </conditionalFormatting>
  <conditionalFormatting sqref="V17">
    <cfRule type="expression" dxfId="436" priority="447" stopIfTrue="1">
      <formula>AND(NOT(ISBLANK(V$7)),V17&gt;V$7)</formula>
    </cfRule>
  </conditionalFormatting>
  <conditionalFormatting sqref="V17">
    <cfRule type="expression" dxfId="435" priority="446" stopIfTrue="1">
      <formula>AND(NOT(ISBLANK(V$7)),V17&gt;V$7)</formula>
    </cfRule>
  </conditionalFormatting>
  <conditionalFormatting sqref="V17">
    <cfRule type="expression" dxfId="434" priority="445" stopIfTrue="1">
      <formula>AND(NOT(ISBLANK(V$7)),V17&gt;V$7)</formula>
    </cfRule>
  </conditionalFormatting>
  <conditionalFormatting sqref="V17">
    <cfRule type="expression" dxfId="433" priority="444" stopIfTrue="1">
      <formula>AND(NOT(ISBLANK(V$7)),V17&gt;V$7)</formula>
    </cfRule>
  </conditionalFormatting>
  <conditionalFormatting sqref="V17">
    <cfRule type="expression" dxfId="432" priority="443" stopIfTrue="1">
      <formula>AND(NOT(ISBLANK(V$7)),V17&gt;V$7)</formula>
    </cfRule>
  </conditionalFormatting>
  <conditionalFormatting sqref="V17">
    <cfRule type="expression" dxfId="431" priority="442" stopIfTrue="1">
      <formula>AND(NOT(ISBLANK(V$7)),V17&gt;V$7)</formula>
    </cfRule>
  </conditionalFormatting>
  <conditionalFormatting sqref="BN17">
    <cfRule type="expression" dxfId="430" priority="441" stopIfTrue="1">
      <formula>AND(NOT(ISBLANK(BN$7)),BN17&gt;BN$7)</formula>
    </cfRule>
  </conditionalFormatting>
  <conditionalFormatting sqref="BN17">
    <cfRule type="expression" dxfId="429" priority="440" stopIfTrue="1">
      <formula>AND(NOT(ISBLANK(BN$7)),BN17&gt;BN$7)</formula>
    </cfRule>
  </conditionalFormatting>
  <conditionalFormatting sqref="BN17">
    <cfRule type="expression" dxfId="428" priority="439" stopIfTrue="1">
      <formula>AND(NOT(ISBLANK(BN$7)),BN17&gt;BN$7)</formula>
    </cfRule>
  </conditionalFormatting>
  <conditionalFormatting sqref="BL17">
    <cfRule type="expression" dxfId="427" priority="438" stopIfTrue="1">
      <formula>AND(NOT(ISBLANK(BL$7)),BL17&gt;BL$7)</formula>
    </cfRule>
  </conditionalFormatting>
  <conditionalFormatting sqref="BL17">
    <cfRule type="expression" dxfId="426" priority="437" stopIfTrue="1">
      <formula>AND(NOT(ISBLANK(BL$7)),BL17&gt;BL$7)</formula>
    </cfRule>
  </conditionalFormatting>
  <conditionalFormatting sqref="BL17">
    <cfRule type="expression" dxfId="425" priority="436" stopIfTrue="1">
      <formula>AND(NOT(ISBLANK(BL$7)),BL17&gt;BL$7)</formula>
    </cfRule>
  </conditionalFormatting>
  <conditionalFormatting sqref="BJ17">
    <cfRule type="expression" dxfId="424" priority="435" stopIfTrue="1">
      <formula>AND(NOT(ISBLANK(BJ$7)),BJ17&gt;BJ$7)</formula>
    </cfRule>
  </conditionalFormatting>
  <conditionalFormatting sqref="BJ17">
    <cfRule type="expression" dxfId="423" priority="434" stopIfTrue="1">
      <formula>AND(NOT(ISBLANK(BJ$7)),BJ17&gt;BJ$7)</formula>
    </cfRule>
  </conditionalFormatting>
  <conditionalFormatting sqref="BJ17">
    <cfRule type="expression" dxfId="422" priority="433" stopIfTrue="1">
      <formula>AND(NOT(ISBLANK(BJ$7)),BJ17&gt;BJ$7)</formula>
    </cfRule>
  </conditionalFormatting>
  <conditionalFormatting sqref="BH17">
    <cfRule type="expression" dxfId="421" priority="432" stopIfTrue="1">
      <formula>AND(NOT(ISBLANK(BH$7)),BH17&gt;BH$7)</formula>
    </cfRule>
  </conditionalFormatting>
  <conditionalFormatting sqref="BH17">
    <cfRule type="expression" dxfId="420" priority="431" stopIfTrue="1">
      <formula>AND(NOT(ISBLANK(BH$7)),BH17&gt;BH$7)</formula>
    </cfRule>
  </conditionalFormatting>
  <conditionalFormatting sqref="BH17">
    <cfRule type="expression" dxfId="419" priority="430" stopIfTrue="1">
      <formula>AND(NOT(ISBLANK(BH$7)),BH17&gt;BH$7)</formula>
    </cfRule>
  </conditionalFormatting>
  <conditionalFormatting sqref="BF17">
    <cfRule type="expression" dxfId="418" priority="429" stopIfTrue="1">
      <formula>AND(NOT(ISBLANK(BF$7)),BF17&gt;BF$7)</formula>
    </cfRule>
  </conditionalFormatting>
  <conditionalFormatting sqref="BF17">
    <cfRule type="expression" dxfId="417" priority="428" stopIfTrue="1">
      <formula>AND(NOT(ISBLANK(BF$7)),BF17&gt;BF$7)</formula>
    </cfRule>
  </conditionalFormatting>
  <conditionalFormatting sqref="BF17">
    <cfRule type="expression" dxfId="416" priority="427" stopIfTrue="1">
      <formula>AND(NOT(ISBLANK(BF$7)),BF17&gt;BF$7)</formula>
    </cfRule>
  </conditionalFormatting>
  <conditionalFormatting sqref="BD17">
    <cfRule type="expression" dxfId="415" priority="426" stopIfTrue="1">
      <formula>AND(NOT(ISBLANK(BD$7)),BD17&gt;BD$7)</formula>
    </cfRule>
  </conditionalFormatting>
  <conditionalFormatting sqref="BD17">
    <cfRule type="expression" dxfId="414" priority="425" stopIfTrue="1">
      <formula>AND(NOT(ISBLANK(BD$7)),BD17&gt;BD$7)</formula>
    </cfRule>
  </conditionalFormatting>
  <conditionalFormatting sqref="BD17">
    <cfRule type="expression" dxfId="413" priority="424" stopIfTrue="1">
      <formula>AND(NOT(ISBLANK(BD$7)),BD17&gt;BD$7)</formula>
    </cfRule>
  </conditionalFormatting>
  <conditionalFormatting sqref="BB17">
    <cfRule type="expression" dxfId="412" priority="423" stopIfTrue="1">
      <formula>AND(NOT(ISBLANK(BB$7)),BB17&gt;BB$7)</formula>
    </cfRule>
  </conditionalFormatting>
  <conditionalFormatting sqref="BB17">
    <cfRule type="expression" dxfId="411" priority="422" stopIfTrue="1">
      <formula>AND(NOT(ISBLANK(BB$7)),BB17&gt;BB$7)</formula>
    </cfRule>
  </conditionalFormatting>
  <conditionalFormatting sqref="BB17">
    <cfRule type="expression" dxfId="410" priority="421" stopIfTrue="1">
      <formula>AND(NOT(ISBLANK(BB$7)),BB17&gt;BB$7)</formula>
    </cfRule>
  </conditionalFormatting>
  <conditionalFormatting sqref="BK17">
    <cfRule type="expression" dxfId="409" priority="420" stopIfTrue="1">
      <formula>AND(NOT(ISBLANK(BI$7)),BK17&gt;BI$7)</formula>
    </cfRule>
  </conditionalFormatting>
  <conditionalFormatting sqref="AT17">
    <cfRule type="expression" dxfId="408" priority="419" stopIfTrue="1">
      <formula>AND(NOT(ISBLANK(AT$7)),AT17&gt;AT$7)</formula>
    </cfRule>
  </conditionalFormatting>
  <conditionalFormatting sqref="AT17">
    <cfRule type="expression" dxfId="407" priority="418" stopIfTrue="1">
      <formula>AND(NOT(ISBLANK(AT$7)),AT17&gt;AT$7)</formula>
    </cfRule>
  </conditionalFormatting>
  <conditionalFormatting sqref="AT17">
    <cfRule type="expression" dxfId="406" priority="417" stopIfTrue="1">
      <formula>AND(NOT(ISBLANK(AT$7)),AT17&gt;AT$7)</formula>
    </cfRule>
  </conditionalFormatting>
  <conditionalFormatting sqref="AT17">
    <cfRule type="expression" dxfId="405" priority="416" stopIfTrue="1">
      <formula>AND(NOT(ISBLANK(AT$7)),AT17&gt;AT$7)</formula>
    </cfRule>
  </conditionalFormatting>
  <conditionalFormatting sqref="CB16">
    <cfRule type="expression" dxfId="404" priority="415" stopIfTrue="1">
      <formula>AND(NOT(ISBLANK(CB$7)),CB16&gt;CB$7)</formula>
    </cfRule>
  </conditionalFormatting>
  <conditionalFormatting sqref="CB16">
    <cfRule type="expression" dxfId="403" priority="414" stopIfTrue="1">
      <formula>AND(NOT(ISBLANK(CB$7)),CB16&gt;CB$7)</formula>
    </cfRule>
  </conditionalFormatting>
  <conditionalFormatting sqref="BZ16">
    <cfRule type="expression" dxfId="402" priority="413" stopIfTrue="1">
      <formula>AND(NOT(ISBLANK(BZ$7)),BZ16&gt;BZ$7)</formula>
    </cfRule>
  </conditionalFormatting>
  <conditionalFormatting sqref="BZ16">
    <cfRule type="expression" dxfId="401" priority="412" stopIfTrue="1">
      <formula>AND(NOT(ISBLANK(BZ$7)),BZ16&gt;BZ$7)</formula>
    </cfRule>
  </conditionalFormatting>
  <conditionalFormatting sqref="BX16">
    <cfRule type="expression" dxfId="400" priority="411" stopIfTrue="1">
      <formula>AND(NOT(ISBLANK(BX$7)),BX16&gt;BX$7)</formula>
    </cfRule>
  </conditionalFormatting>
  <conditionalFormatting sqref="BX16">
    <cfRule type="expression" dxfId="399" priority="410" stopIfTrue="1">
      <formula>AND(NOT(ISBLANK(BX$7)),BX16&gt;BX$7)</formula>
    </cfRule>
  </conditionalFormatting>
  <conditionalFormatting sqref="BV16">
    <cfRule type="expression" dxfId="398" priority="409" stopIfTrue="1">
      <formula>AND(NOT(ISBLANK(BV$7)),BV16&gt;BV$7)</formula>
    </cfRule>
  </conditionalFormatting>
  <conditionalFormatting sqref="BV16">
    <cfRule type="expression" dxfId="397" priority="408" stopIfTrue="1">
      <formula>AND(NOT(ISBLANK(BV$7)),BV16&gt;BV$7)</formula>
    </cfRule>
  </conditionalFormatting>
  <conditionalFormatting sqref="BT16">
    <cfRule type="expression" dxfId="396" priority="407" stopIfTrue="1">
      <formula>AND(NOT(ISBLANK(BT$7)),BT16&gt;BT$7)</formula>
    </cfRule>
  </conditionalFormatting>
  <conditionalFormatting sqref="BT16">
    <cfRule type="expression" dxfId="395" priority="406" stopIfTrue="1">
      <formula>AND(NOT(ISBLANK(BT$7)),BT16&gt;BT$7)</formula>
    </cfRule>
  </conditionalFormatting>
  <conditionalFormatting sqref="BR16">
    <cfRule type="expression" dxfId="394" priority="405" stopIfTrue="1">
      <formula>AND(NOT(ISBLANK(BR$7)),BR16&gt;BR$7)</formula>
    </cfRule>
  </conditionalFormatting>
  <conditionalFormatting sqref="BR16">
    <cfRule type="expression" dxfId="393" priority="404" stopIfTrue="1">
      <formula>AND(NOT(ISBLANK(BR$7)),BR16&gt;BR$7)</formula>
    </cfRule>
  </conditionalFormatting>
  <conditionalFormatting sqref="BP16">
    <cfRule type="expression" dxfId="392" priority="403" stopIfTrue="1">
      <formula>AND(NOT(ISBLANK(BP$7)),BP16&gt;BP$7)</formula>
    </cfRule>
  </conditionalFormatting>
  <conditionalFormatting sqref="BP16">
    <cfRule type="expression" dxfId="391" priority="402" stopIfTrue="1">
      <formula>AND(NOT(ISBLANK(BP$7)),BP16&gt;BP$7)</formula>
    </cfRule>
  </conditionalFormatting>
  <conditionalFormatting sqref="AZ16">
    <cfRule type="expression" dxfId="390" priority="401" stopIfTrue="1">
      <formula>AND(NOT(ISBLANK(AZ$7)),AZ16&gt;AZ$7)</formula>
    </cfRule>
  </conditionalFormatting>
  <conditionalFormatting sqref="AZ16">
    <cfRule type="expression" dxfId="389" priority="400" stopIfTrue="1">
      <formula>AND(NOT(ISBLANK(AZ$7)),AZ16&gt;AZ$7)</formula>
    </cfRule>
  </conditionalFormatting>
  <conditionalFormatting sqref="AX16">
    <cfRule type="expression" dxfId="388" priority="399" stopIfTrue="1">
      <formula>AND(NOT(ISBLANK(AX$7)),AX16&gt;AX$7)</formula>
    </cfRule>
  </conditionalFormatting>
  <conditionalFormatting sqref="AX16">
    <cfRule type="expression" dxfId="387" priority="398" stopIfTrue="1">
      <formula>AND(NOT(ISBLANK(AX$7)),AX16&gt;AX$7)</formula>
    </cfRule>
  </conditionalFormatting>
  <conditionalFormatting sqref="AV16">
    <cfRule type="expression" dxfId="386" priority="397" stopIfTrue="1">
      <formula>AND(NOT(ISBLANK(AV$7)),AV16&gt;AV$7)</formula>
    </cfRule>
  </conditionalFormatting>
  <conditionalFormatting sqref="AV16">
    <cfRule type="expression" dxfId="385" priority="396" stopIfTrue="1">
      <formula>AND(NOT(ISBLANK(AV$7)),AV16&gt;AV$7)</formula>
    </cfRule>
  </conditionalFormatting>
  <conditionalFormatting sqref="AU16">
    <cfRule type="expression" dxfId="384" priority="395" stopIfTrue="1">
      <formula>AND(NOT(ISBLANK(AT$7)),AU16&gt;AT$7)</formula>
    </cfRule>
  </conditionalFormatting>
  <conditionalFormatting sqref="AU16">
    <cfRule type="expression" dxfId="383" priority="394" stopIfTrue="1">
      <formula>AND(NOT(ISBLANK(AT$7)),AU16&gt;AT$7)</formula>
    </cfRule>
  </conditionalFormatting>
  <conditionalFormatting sqref="AR16">
    <cfRule type="expression" dxfId="382" priority="393" stopIfTrue="1">
      <formula>AND(NOT(ISBLANK(AR$7)),AR16&gt;AR$7)</formula>
    </cfRule>
  </conditionalFormatting>
  <conditionalFormatting sqref="AR16">
    <cfRule type="expression" dxfId="381" priority="392" stopIfTrue="1">
      <formula>AND(NOT(ISBLANK(AR$7)),AR16&gt;AR$7)</formula>
    </cfRule>
  </conditionalFormatting>
  <conditionalFormatting sqref="AP16">
    <cfRule type="expression" dxfId="380" priority="391" stopIfTrue="1">
      <formula>AND(NOT(ISBLANK(AP$7)),AP16&gt;AP$7)</formula>
    </cfRule>
  </conditionalFormatting>
  <conditionalFormatting sqref="AP16">
    <cfRule type="expression" dxfId="379" priority="390" stopIfTrue="1">
      <formula>AND(NOT(ISBLANK(AP$7)),AP16&gt;AP$7)</formula>
    </cfRule>
  </conditionalFormatting>
  <conditionalFormatting sqref="AN16">
    <cfRule type="expression" dxfId="378" priority="389" stopIfTrue="1">
      <formula>AND(NOT(ISBLANK(AN$7)),AN16&gt;AN$7)</formula>
    </cfRule>
  </conditionalFormatting>
  <conditionalFormatting sqref="AN16">
    <cfRule type="expression" dxfId="377" priority="388" stopIfTrue="1">
      <formula>AND(NOT(ISBLANK(AN$7)),AN16&gt;AN$7)</formula>
    </cfRule>
  </conditionalFormatting>
  <conditionalFormatting sqref="AL16">
    <cfRule type="expression" dxfId="376" priority="387" stopIfTrue="1">
      <formula>AND(NOT(ISBLANK(AL$7)),AL16&gt;AL$7)</formula>
    </cfRule>
  </conditionalFormatting>
  <conditionalFormatting sqref="AL16">
    <cfRule type="expression" dxfId="375" priority="386" stopIfTrue="1">
      <formula>AND(NOT(ISBLANK(AL$7)),AL16&gt;AL$7)</formula>
    </cfRule>
  </conditionalFormatting>
  <conditionalFormatting sqref="AJ16">
    <cfRule type="expression" dxfId="374" priority="385" stopIfTrue="1">
      <formula>AND(NOT(ISBLANK(AJ$7)),AJ16&gt;AJ$7)</formula>
    </cfRule>
  </conditionalFormatting>
  <conditionalFormatting sqref="AJ16">
    <cfRule type="expression" dxfId="373" priority="384" stopIfTrue="1">
      <formula>AND(NOT(ISBLANK(AJ$7)),AJ16&gt;AJ$7)</formula>
    </cfRule>
  </conditionalFormatting>
  <conditionalFormatting sqref="AH16">
    <cfRule type="expression" dxfId="372" priority="383" stopIfTrue="1">
      <formula>AND(NOT(ISBLANK(AH$7)),AH16&gt;AH$7)</formula>
    </cfRule>
  </conditionalFormatting>
  <conditionalFormatting sqref="AH16">
    <cfRule type="expression" dxfId="371" priority="382" stopIfTrue="1">
      <formula>AND(NOT(ISBLANK(AH$7)),AH16&gt;AH$7)</formula>
    </cfRule>
  </conditionalFormatting>
  <conditionalFormatting sqref="AF16">
    <cfRule type="expression" dxfId="370" priority="381" stopIfTrue="1">
      <formula>AND(NOT(ISBLANK(AF$7)),AF16&gt;AF$7)</formula>
    </cfRule>
  </conditionalFormatting>
  <conditionalFormatting sqref="AF16">
    <cfRule type="expression" dxfId="369" priority="380" stopIfTrue="1">
      <formula>AND(NOT(ISBLANK(AF$7)),AF16&gt;AF$7)</formula>
    </cfRule>
  </conditionalFormatting>
  <conditionalFormatting sqref="AD16">
    <cfRule type="expression" dxfId="368" priority="379" stopIfTrue="1">
      <formula>AND(NOT(ISBLANK(AD$7)),AD16&gt;AD$7)</formula>
    </cfRule>
  </conditionalFormatting>
  <conditionalFormatting sqref="AD16">
    <cfRule type="expression" dxfId="367" priority="378" stopIfTrue="1">
      <formula>AND(NOT(ISBLANK(AD$7)),AD16&gt;AD$7)</formula>
    </cfRule>
  </conditionalFormatting>
  <conditionalFormatting sqref="AB16">
    <cfRule type="expression" dxfId="366" priority="377" stopIfTrue="1">
      <formula>AND(NOT(ISBLANK(AB$7)),AB16&gt;AB$7)</formula>
    </cfRule>
  </conditionalFormatting>
  <conditionalFormatting sqref="AB16">
    <cfRule type="expression" dxfId="365" priority="376" stopIfTrue="1">
      <formula>AND(NOT(ISBLANK(AB$7)),AB16&gt;AB$7)</formula>
    </cfRule>
  </conditionalFormatting>
  <conditionalFormatting sqref="Z16">
    <cfRule type="expression" dxfId="364" priority="375" stopIfTrue="1">
      <formula>AND(NOT(ISBLANK(Z$7)),Z16&gt;Z$7)</formula>
    </cfRule>
  </conditionalFormatting>
  <conditionalFormatting sqref="Z16">
    <cfRule type="expression" dxfId="363" priority="374" stopIfTrue="1">
      <formula>AND(NOT(ISBLANK(Z$7)),Z16&gt;Z$7)</formula>
    </cfRule>
  </conditionalFormatting>
  <conditionalFormatting sqref="X16">
    <cfRule type="expression" dxfId="362" priority="373" stopIfTrue="1">
      <formula>AND(NOT(ISBLANK(X$7)),X16&gt;X$7)</formula>
    </cfRule>
  </conditionalFormatting>
  <conditionalFormatting sqref="X16">
    <cfRule type="expression" dxfId="361" priority="372" stopIfTrue="1">
      <formula>AND(NOT(ISBLANK(X$7)),X16&gt;X$7)</formula>
    </cfRule>
  </conditionalFormatting>
  <conditionalFormatting sqref="V16">
    <cfRule type="expression" dxfId="360" priority="371" stopIfTrue="1">
      <formula>AND(NOT(ISBLANK(V$7)),V16&gt;V$7)</formula>
    </cfRule>
  </conditionalFormatting>
  <conditionalFormatting sqref="V16">
    <cfRule type="expression" dxfId="359" priority="370" stopIfTrue="1">
      <formula>AND(NOT(ISBLANK(V$7)),V16&gt;V$7)</formula>
    </cfRule>
  </conditionalFormatting>
  <conditionalFormatting sqref="V16">
    <cfRule type="expression" dxfId="358" priority="369" stopIfTrue="1">
      <formula>AND(NOT(ISBLANK(V$7)),V16&gt;V$7)</formula>
    </cfRule>
  </conditionalFormatting>
  <conditionalFormatting sqref="V16">
    <cfRule type="expression" dxfId="357" priority="368" stopIfTrue="1">
      <formula>AND(NOT(ISBLANK(V$7)),V16&gt;V$7)</formula>
    </cfRule>
  </conditionalFormatting>
  <conditionalFormatting sqref="Z16">
    <cfRule type="expression" dxfId="356" priority="367" stopIfTrue="1">
      <formula>AND(NOT(ISBLANK(Z$7)),Z16&gt;Z$7)</formula>
    </cfRule>
  </conditionalFormatting>
  <conditionalFormatting sqref="Z16">
    <cfRule type="expression" dxfId="355" priority="366" stopIfTrue="1">
      <formula>AND(NOT(ISBLANK(Z$7)),Z16&gt;Z$7)</formula>
    </cfRule>
  </conditionalFormatting>
  <conditionalFormatting sqref="Z16">
    <cfRule type="expression" dxfId="354" priority="365" stopIfTrue="1">
      <formula>AND(NOT(ISBLANK(Z$7)),Z16&gt;Z$7)</formula>
    </cfRule>
  </conditionalFormatting>
  <conditionalFormatting sqref="Z16">
    <cfRule type="expression" dxfId="353" priority="364" stopIfTrue="1">
      <formula>AND(NOT(ISBLANK(Z$7)),Z16&gt;Z$7)</formula>
    </cfRule>
  </conditionalFormatting>
  <conditionalFormatting sqref="Z16">
    <cfRule type="expression" dxfId="352" priority="363" stopIfTrue="1">
      <formula>AND(NOT(ISBLANK(Z$7)),Z16&gt;Z$7)</formula>
    </cfRule>
  </conditionalFormatting>
  <conditionalFormatting sqref="Z16">
    <cfRule type="expression" dxfId="351" priority="362" stopIfTrue="1">
      <formula>AND(NOT(ISBLANK(Z$7)),Z16&gt;Z$7)</formula>
    </cfRule>
  </conditionalFormatting>
  <conditionalFormatting sqref="X16">
    <cfRule type="expression" dxfId="350" priority="361" stopIfTrue="1">
      <formula>AND(NOT(ISBLANK(X$7)),X16&gt;X$7)</formula>
    </cfRule>
  </conditionalFormatting>
  <conditionalFormatting sqref="X16">
    <cfRule type="expression" dxfId="349" priority="360" stopIfTrue="1">
      <formula>AND(NOT(ISBLANK(X$7)),X16&gt;X$7)</formula>
    </cfRule>
  </conditionalFormatting>
  <conditionalFormatting sqref="X16">
    <cfRule type="expression" dxfId="348" priority="359" stopIfTrue="1">
      <formula>AND(NOT(ISBLANK(X$7)),X16&gt;X$7)</formula>
    </cfRule>
  </conditionalFormatting>
  <conditionalFormatting sqref="X16">
    <cfRule type="expression" dxfId="347" priority="358" stopIfTrue="1">
      <formula>AND(NOT(ISBLANK(X$7)),X16&gt;X$7)</formula>
    </cfRule>
  </conditionalFormatting>
  <conditionalFormatting sqref="X16">
    <cfRule type="expression" dxfId="346" priority="357" stopIfTrue="1">
      <formula>AND(NOT(ISBLANK(X$7)),X16&gt;X$7)</formula>
    </cfRule>
  </conditionalFormatting>
  <conditionalFormatting sqref="V16">
    <cfRule type="expression" dxfId="345" priority="356" stopIfTrue="1">
      <formula>AND(NOT(ISBLANK(V$7)),V16&gt;V$7)</formula>
    </cfRule>
  </conditionalFormatting>
  <conditionalFormatting sqref="V16">
    <cfRule type="expression" dxfId="344" priority="355" stopIfTrue="1">
      <formula>AND(NOT(ISBLANK(V$7)),V16&gt;V$7)</formula>
    </cfRule>
  </conditionalFormatting>
  <conditionalFormatting sqref="V16">
    <cfRule type="expression" dxfId="343" priority="354" stopIfTrue="1">
      <formula>AND(NOT(ISBLANK(V$7)),V16&gt;V$7)</formula>
    </cfRule>
  </conditionalFormatting>
  <conditionalFormatting sqref="V16">
    <cfRule type="expression" dxfId="342" priority="353" stopIfTrue="1">
      <formula>AND(NOT(ISBLANK(V$7)),V16&gt;V$7)</formula>
    </cfRule>
  </conditionalFormatting>
  <conditionalFormatting sqref="V16">
    <cfRule type="expression" dxfId="341" priority="352" stopIfTrue="1">
      <formula>AND(NOT(ISBLANK(V$7)),V16&gt;V$7)</formula>
    </cfRule>
  </conditionalFormatting>
  <conditionalFormatting sqref="V16">
    <cfRule type="expression" dxfId="340" priority="351" stopIfTrue="1">
      <formula>AND(NOT(ISBLANK(V$7)),V16&gt;V$7)</formula>
    </cfRule>
  </conditionalFormatting>
  <conditionalFormatting sqref="V16">
    <cfRule type="expression" dxfId="339" priority="350" stopIfTrue="1">
      <formula>AND(NOT(ISBLANK(V$7)),V16&gt;V$7)</formula>
    </cfRule>
  </conditionalFormatting>
  <conditionalFormatting sqref="BN16">
    <cfRule type="expression" dxfId="338" priority="349" stopIfTrue="1">
      <formula>AND(NOT(ISBLANK(BN$7)),BN16&gt;BN$7)</formula>
    </cfRule>
  </conditionalFormatting>
  <conditionalFormatting sqref="BN16">
    <cfRule type="expression" dxfId="337" priority="348" stopIfTrue="1">
      <formula>AND(NOT(ISBLANK(BN$7)),BN16&gt;BN$7)</formula>
    </cfRule>
  </conditionalFormatting>
  <conditionalFormatting sqref="BN16">
    <cfRule type="expression" dxfId="336" priority="347" stopIfTrue="1">
      <formula>AND(NOT(ISBLANK(BN$7)),BN16&gt;BN$7)</formula>
    </cfRule>
  </conditionalFormatting>
  <conditionalFormatting sqref="BL16">
    <cfRule type="expression" dxfId="335" priority="346" stopIfTrue="1">
      <formula>AND(NOT(ISBLANK(BL$7)),BL16&gt;BL$7)</formula>
    </cfRule>
  </conditionalFormatting>
  <conditionalFormatting sqref="BL16">
    <cfRule type="expression" dxfId="334" priority="345" stopIfTrue="1">
      <formula>AND(NOT(ISBLANK(BL$7)),BL16&gt;BL$7)</formula>
    </cfRule>
  </conditionalFormatting>
  <conditionalFormatting sqref="BL16">
    <cfRule type="expression" dxfId="333" priority="344" stopIfTrue="1">
      <formula>AND(NOT(ISBLANK(BL$7)),BL16&gt;BL$7)</formula>
    </cfRule>
  </conditionalFormatting>
  <conditionalFormatting sqref="BJ16">
    <cfRule type="expression" dxfId="332" priority="343" stopIfTrue="1">
      <formula>AND(NOT(ISBLANK(BJ$7)),BJ16&gt;BJ$7)</formula>
    </cfRule>
  </conditionalFormatting>
  <conditionalFormatting sqref="BJ16">
    <cfRule type="expression" dxfId="331" priority="342" stopIfTrue="1">
      <formula>AND(NOT(ISBLANK(BJ$7)),BJ16&gt;BJ$7)</formula>
    </cfRule>
  </conditionalFormatting>
  <conditionalFormatting sqref="BJ16">
    <cfRule type="expression" dxfId="330" priority="341" stopIfTrue="1">
      <formula>AND(NOT(ISBLANK(BJ$7)),BJ16&gt;BJ$7)</formula>
    </cfRule>
  </conditionalFormatting>
  <conditionalFormatting sqref="BH16">
    <cfRule type="expression" dxfId="329" priority="340" stopIfTrue="1">
      <formula>AND(NOT(ISBLANK(BH$7)),BH16&gt;BH$7)</formula>
    </cfRule>
  </conditionalFormatting>
  <conditionalFormatting sqref="BH16">
    <cfRule type="expression" dxfId="328" priority="339" stopIfTrue="1">
      <formula>AND(NOT(ISBLANK(BH$7)),BH16&gt;BH$7)</formula>
    </cfRule>
  </conditionalFormatting>
  <conditionalFormatting sqref="BH16">
    <cfRule type="expression" dxfId="327" priority="338" stopIfTrue="1">
      <formula>AND(NOT(ISBLANK(BH$7)),BH16&gt;BH$7)</formula>
    </cfRule>
  </conditionalFormatting>
  <conditionalFormatting sqref="BF16">
    <cfRule type="expression" dxfId="326" priority="337" stopIfTrue="1">
      <formula>AND(NOT(ISBLANK(BF$7)),BF16&gt;BF$7)</formula>
    </cfRule>
  </conditionalFormatting>
  <conditionalFormatting sqref="BF16">
    <cfRule type="expression" dxfId="325" priority="336" stopIfTrue="1">
      <formula>AND(NOT(ISBLANK(BF$7)),BF16&gt;BF$7)</formula>
    </cfRule>
  </conditionalFormatting>
  <conditionalFormatting sqref="BF16">
    <cfRule type="expression" dxfId="324" priority="335" stopIfTrue="1">
      <formula>AND(NOT(ISBLANK(BF$7)),BF16&gt;BF$7)</formula>
    </cfRule>
  </conditionalFormatting>
  <conditionalFormatting sqref="BD16">
    <cfRule type="expression" dxfId="323" priority="334" stopIfTrue="1">
      <formula>AND(NOT(ISBLANK(BD$7)),BD16&gt;BD$7)</formula>
    </cfRule>
  </conditionalFormatting>
  <conditionalFormatting sqref="BD16">
    <cfRule type="expression" dxfId="322" priority="333" stopIfTrue="1">
      <formula>AND(NOT(ISBLANK(BD$7)),BD16&gt;BD$7)</formula>
    </cfRule>
  </conditionalFormatting>
  <conditionalFormatting sqref="BD16">
    <cfRule type="expression" dxfId="321" priority="332" stopIfTrue="1">
      <formula>AND(NOT(ISBLANK(BD$7)),BD16&gt;BD$7)</formula>
    </cfRule>
  </conditionalFormatting>
  <conditionalFormatting sqref="BB16">
    <cfRule type="expression" dxfId="320" priority="331" stopIfTrue="1">
      <formula>AND(NOT(ISBLANK(BB$7)),BB16&gt;BB$7)</formula>
    </cfRule>
  </conditionalFormatting>
  <conditionalFormatting sqref="BB16">
    <cfRule type="expression" dxfId="319" priority="330" stopIfTrue="1">
      <formula>AND(NOT(ISBLANK(BB$7)),BB16&gt;BB$7)</formula>
    </cfRule>
  </conditionalFormatting>
  <conditionalFormatting sqref="BB16">
    <cfRule type="expression" dxfId="318" priority="329" stopIfTrue="1">
      <formula>AND(NOT(ISBLANK(BB$7)),BB16&gt;BB$7)</formula>
    </cfRule>
  </conditionalFormatting>
  <conditionalFormatting sqref="BK16">
    <cfRule type="expression" dxfId="317" priority="328" stopIfTrue="1">
      <formula>AND(NOT(ISBLANK(BI$7)),BK16&gt;BI$7)</formula>
    </cfRule>
  </conditionalFormatting>
  <conditionalFormatting sqref="CB16">
    <cfRule type="expression" dxfId="316" priority="327" stopIfTrue="1">
      <formula>AND(NOT(ISBLANK(CB$7)),CB16&gt;CB$7)</formula>
    </cfRule>
  </conditionalFormatting>
  <conditionalFormatting sqref="CB16">
    <cfRule type="expression" dxfId="315" priority="326" stopIfTrue="1">
      <formula>AND(NOT(ISBLANK(CB$7)),CB16&gt;CB$7)</formula>
    </cfRule>
  </conditionalFormatting>
  <conditionalFormatting sqref="BZ16">
    <cfRule type="expression" dxfId="314" priority="325" stopIfTrue="1">
      <formula>AND(NOT(ISBLANK(BZ$7)),BZ16&gt;BZ$7)</formula>
    </cfRule>
  </conditionalFormatting>
  <conditionalFormatting sqref="BZ16">
    <cfRule type="expression" dxfId="313" priority="324" stopIfTrue="1">
      <formula>AND(NOT(ISBLANK(BZ$7)),BZ16&gt;BZ$7)</formula>
    </cfRule>
  </conditionalFormatting>
  <conditionalFormatting sqref="BX16">
    <cfRule type="expression" dxfId="312" priority="323" stopIfTrue="1">
      <formula>AND(NOT(ISBLANK(BX$7)),BX16&gt;BX$7)</formula>
    </cfRule>
  </conditionalFormatting>
  <conditionalFormatting sqref="BX16">
    <cfRule type="expression" dxfId="311" priority="322" stopIfTrue="1">
      <formula>AND(NOT(ISBLANK(BX$7)),BX16&gt;BX$7)</formula>
    </cfRule>
  </conditionalFormatting>
  <conditionalFormatting sqref="BV16">
    <cfRule type="expression" dxfId="310" priority="321" stopIfTrue="1">
      <formula>AND(NOT(ISBLANK(BV$7)),BV16&gt;BV$7)</formula>
    </cfRule>
  </conditionalFormatting>
  <conditionalFormatting sqref="BV16">
    <cfRule type="expression" dxfId="309" priority="320" stopIfTrue="1">
      <formula>AND(NOT(ISBLANK(BV$7)),BV16&gt;BV$7)</formula>
    </cfRule>
  </conditionalFormatting>
  <conditionalFormatting sqref="BT16">
    <cfRule type="expression" dxfId="308" priority="319" stopIfTrue="1">
      <formula>AND(NOT(ISBLANK(BT$7)),BT16&gt;BT$7)</formula>
    </cfRule>
  </conditionalFormatting>
  <conditionalFormatting sqref="BT16">
    <cfRule type="expression" dxfId="307" priority="318" stopIfTrue="1">
      <formula>AND(NOT(ISBLANK(BT$7)),BT16&gt;BT$7)</formula>
    </cfRule>
  </conditionalFormatting>
  <conditionalFormatting sqref="BR16">
    <cfRule type="expression" dxfId="306" priority="317" stopIfTrue="1">
      <formula>AND(NOT(ISBLANK(BR$7)),BR16&gt;BR$7)</formula>
    </cfRule>
  </conditionalFormatting>
  <conditionalFormatting sqref="BR16">
    <cfRule type="expression" dxfId="305" priority="316" stopIfTrue="1">
      <formula>AND(NOT(ISBLANK(BR$7)),BR16&gt;BR$7)</formula>
    </cfRule>
  </conditionalFormatting>
  <conditionalFormatting sqref="BP16">
    <cfRule type="expression" dxfId="304" priority="315" stopIfTrue="1">
      <formula>AND(NOT(ISBLANK(BP$7)),BP16&gt;BP$7)</formula>
    </cfRule>
  </conditionalFormatting>
  <conditionalFormatting sqref="BP16">
    <cfRule type="expression" dxfId="303" priority="314" stopIfTrue="1">
      <formula>AND(NOT(ISBLANK(BP$7)),BP16&gt;BP$7)</formula>
    </cfRule>
  </conditionalFormatting>
  <conditionalFormatting sqref="AZ16">
    <cfRule type="expression" dxfId="302" priority="313" stopIfTrue="1">
      <formula>AND(NOT(ISBLANK(AZ$7)),AZ16&gt;AZ$7)</formula>
    </cfRule>
  </conditionalFormatting>
  <conditionalFormatting sqref="AZ16">
    <cfRule type="expression" dxfId="301" priority="312" stopIfTrue="1">
      <formula>AND(NOT(ISBLANK(AZ$7)),AZ16&gt;AZ$7)</formula>
    </cfRule>
  </conditionalFormatting>
  <conditionalFormatting sqref="AX16">
    <cfRule type="expression" dxfId="300" priority="311" stopIfTrue="1">
      <formula>AND(NOT(ISBLANK(AX$7)),AX16&gt;AX$7)</formula>
    </cfRule>
  </conditionalFormatting>
  <conditionalFormatting sqref="AX16">
    <cfRule type="expression" dxfId="299" priority="310" stopIfTrue="1">
      <formula>AND(NOT(ISBLANK(AX$7)),AX16&gt;AX$7)</formula>
    </cfRule>
  </conditionalFormatting>
  <conditionalFormatting sqref="AV16">
    <cfRule type="expression" dxfId="298" priority="309" stopIfTrue="1">
      <formula>AND(NOT(ISBLANK(AV$7)),AV16&gt;AV$7)</formula>
    </cfRule>
  </conditionalFormatting>
  <conditionalFormatting sqref="AV16">
    <cfRule type="expression" dxfId="297" priority="308" stopIfTrue="1">
      <formula>AND(NOT(ISBLANK(AV$7)),AV16&gt;AV$7)</formula>
    </cfRule>
  </conditionalFormatting>
  <conditionalFormatting sqref="AU16">
    <cfRule type="expression" dxfId="296" priority="307" stopIfTrue="1">
      <formula>AND(NOT(ISBLANK(AT$7)),AU16&gt;AT$7)</formula>
    </cfRule>
  </conditionalFormatting>
  <conditionalFormatting sqref="AU16">
    <cfRule type="expression" dxfId="295" priority="306" stopIfTrue="1">
      <formula>AND(NOT(ISBLANK(AT$7)),AU16&gt;AT$7)</formula>
    </cfRule>
  </conditionalFormatting>
  <conditionalFormatting sqref="AR16">
    <cfRule type="expression" dxfId="294" priority="305" stopIfTrue="1">
      <formula>AND(NOT(ISBLANK(AR$7)),AR16&gt;AR$7)</formula>
    </cfRule>
  </conditionalFormatting>
  <conditionalFormatting sqref="AR16">
    <cfRule type="expression" dxfId="293" priority="304" stopIfTrue="1">
      <formula>AND(NOT(ISBLANK(AR$7)),AR16&gt;AR$7)</formula>
    </cfRule>
  </conditionalFormatting>
  <conditionalFormatting sqref="AP16">
    <cfRule type="expression" dxfId="292" priority="303" stopIfTrue="1">
      <formula>AND(NOT(ISBLANK(AP$7)),AP16&gt;AP$7)</formula>
    </cfRule>
  </conditionalFormatting>
  <conditionalFormatting sqref="AP16">
    <cfRule type="expression" dxfId="291" priority="302" stopIfTrue="1">
      <formula>AND(NOT(ISBLANK(AP$7)),AP16&gt;AP$7)</formula>
    </cfRule>
  </conditionalFormatting>
  <conditionalFormatting sqref="AN16">
    <cfRule type="expression" dxfId="290" priority="301" stopIfTrue="1">
      <formula>AND(NOT(ISBLANK(AN$7)),AN16&gt;AN$7)</formula>
    </cfRule>
  </conditionalFormatting>
  <conditionalFormatting sqref="AN16">
    <cfRule type="expression" dxfId="289" priority="300" stopIfTrue="1">
      <formula>AND(NOT(ISBLANK(AN$7)),AN16&gt;AN$7)</formula>
    </cfRule>
  </conditionalFormatting>
  <conditionalFormatting sqref="AL16">
    <cfRule type="expression" dxfId="288" priority="299" stopIfTrue="1">
      <formula>AND(NOT(ISBLANK(AL$7)),AL16&gt;AL$7)</formula>
    </cfRule>
  </conditionalFormatting>
  <conditionalFormatting sqref="AL16">
    <cfRule type="expression" dxfId="287" priority="298" stopIfTrue="1">
      <formula>AND(NOT(ISBLANK(AL$7)),AL16&gt;AL$7)</formula>
    </cfRule>
  </conditionalFormatting>
  <conditionalFormatting sqref="AJ16">
    <cfRule type="expression" dxfId="286" priority="297" stopIfTrue="1">
      <formula>AND(NOT(ISBLANK(AJ$7)),AJ16&gt;AJ$7)</formula>
    </cfRule>
  </conditionalFormatting>
  <conditionalFormatting sqref="AJ16">
    <cfRule type="expression" dxfId="285" priority="296" stopIfTrue="1">
      <formula>AND(NOT(ISBLANK(AJ$7)),AJ16&gt;AJ$7)</formula>
    </cfRule>
  </conditionalFormatting>
  <conditionalFormatting sqref="AH16">
    <cfRule type="expression" dxfId="284" priority="295" stopIfTrue="1">
      <formula>AND(NOT(ISBLANK(AH$7)),AH16&gt;AH$7)</formula>
    </cfRule>
  </conditionalFormatting>
  <conditionalFormatting sqref="AH16">
    <cfRule type="expression" dxfId="283" priority="294" stopIfTrue="1">
      <formula>AND(NOT(ISBLANK(AH$7)),AH16&gt;AH$7)</formula>
    </cfRule>
  </conditionalFormatting>
  <conditionalFormatting sqref="AF16">
    <cfRule type="expression" dxfId="282" priority="293" stopIfTrue="1">
      <formula>AND(NOT(ISBLANK(AF$7)),AF16&gt;AF$7)</formula>
    </cfRule>
  </conditionalFormatting>
  <conditionalFormatting sqref="AF16">
    <cfRule type="expression" dxfId="281" priority="292" stopIfTrue="1">
      <formula>AND(NOT(ISBLANK(AF$7)),AF16&gt;AF$7)</formula>
    </cfRule>
  </conditionalFormatting>
  <conditionalFormatting sqref="AD16">
    <cfRule type="expression" dxfId="280" priority="291" stopIfTrue="1">
      <formula>AND(NOT(ISBLANK(AD$7)),AD16&gt;AD$7)</formula>
    </cfRule>
  </conditionalFormatting>
  <conditionalFormatting sqref="AD16">
    <cfRule type="expression" dxfId="279" priority="290" stopIfTrue="1">
      <formula>AND(NOT(ISBLANK(AD$7)),AD16&gt;AD$7)</formula>
    </cfRule>
  </conditionalFormatting>
  <conditionalFormatting sqref="AB16">
    <cfRule type="expression" dxfId="278" priority="289" stopIfTrue="1">
      <formula>AND(NOT(ISBLANK(AB$7)),AB16&gt;AB$7)</formula>
    </cfRule>
  </conditionalFormatting>
  <conditionalFormatting sqref="AB16">
    <cfRule type="expression" dxfId="277" priority="288" stopIfTrue="1">
      <formula>AND(NOT(ISBLANK(AB$7)),AB16&gt;AB$7)</formula>
    </cfRule>
  </conditionalFormatting>
  <conditionalFormatting sqref="Z16">
    <cfRule type="expression" dxfId="276" priority="287" stopIfTrue="1">
      <formula>AND(NOT(ISBLANK(Z$7)),Z16&gt;Z$7)</formula>
    </cfRule>
  </conditionalFormatting>
  <conditionalFormatting sqref="Z16">
    <cfRule type="expression" dxfId="275" priority="286" stopIfTrue="1">
      <formula>AND(NOT(ISBLANK(Z$7)),Z16&gt;Z$7)</formula>
    </cfRule>
  </conditionalFormatting>
  <conditionalFormatting sqref="X16">
    <cfRule type="expression" dxfId="274" priority="285" stopIfTrue="1">
      <formula>AND(NOT(ISBLANK(X$7)),X16&gt;X$7)</formula>
    </cfRule>
  </conditionalFormatting>
  <conditionalFormatting sqref="X16">
    <cfRule type="expression" dxfId="273" priority="284" stopIfTrue="1">
      <formula>AND(NOT(ISBLANK(X$7)),X16&gt;X$7)</formula>
    </cfRule>
  </conditionalFormatting>
  <conditionalFormatting sqref="V16">
    <cfRule type="expression" dxfId="272" priority="283" stopIfTrue="1">
      <formula>AND(NOT(ISBLANK(V$7)),V16&gt;V$7)</formula>
    </cfRule>
  </conditionalFormatting>
  <conditionalFormatting sqref="V16">
    <cfRule type="expression" dxfId="271" priority="282" stopIfTrue="1">
      <formula>AND(NOT(ISBLANK(V$7)),V16&gt;V$7)</formula>
    </cfRule>
  </conditionalFormatting>
  <conditionalFormatting sqref="V16">
    <cfRule type="expression" dxfId="270" priority="281" stopIfTrue="1">
      <formula>AND(NOT(ISBLANK(V$7)),V16&gt;V$7)</formula>
    </cfRule>
  </conditionalFormatting>
  <conditionalFormatting sqref="V16">
    <cfRule type="expression" dxfId="269" priority="280" stopIfTrue="1">
      <formula>AND(NOT(ISBLANK(V$7)),V16&gt;V$7)</formula>
    </cfRule>
  </conditionalFormatting>
  <conditionalFormatting sqref="Z16">
    <cfRule type="expression" dxfId="268" priority="279" stopIfTrue="1">
      <formula>AND(NOT(ISBLANK(Z$7)),Z16&gt;Z$7)</formula>
    </cfRule>
  </conditionalFormatting>
  <conditionalFormatting sqref="Z16">
    <cfRule type="expression" dxfId="267" priority="278" stopIfTrue="1">
      <formula>AND(NOT(ISBLANK(Z$7)),Z16&gt;Z$7)</formula>
    </cfRule>
  </conditionalFormatting>
  <conditionalFormatting sqref="Z16">
    <cfRule type="expression" dxfId="266" priority="277" stopIfTrue="1">
      <formula>AND(NOT(ISBLANK(Z$7)),Z16&gt;Z$7)</formula>
    </cfRule>
  </conditionalFormatting>
  <conditionalFormatting sqref="Z16">
    <cfRule type="expression" dxfId="265" priority="276" stopIfTrue="1">
      <formula>AND(NOT(ISBLANK(Z$7)),Z16&gt;Z$7)</formula>
    </cfRule>
  </conditionalFormatting>
  <conditionalFormatting sqref="Z16">
    <cfRule type="expression" dxfId="264" priority="275" stopIfTrue="1">
      <formula>AND(NOT(ISBLANK(Z$7)),Z16&gt;Z$7)</formula>
    </cfRule>
  </conditionalFormatting>
  <conditionalFormatting sqref="Z16">
    <cfRule type="expression" dxfId="263" priority="274" stopIfTrue="1">
      <formula>AND(NOT(ISBLANK(Z$7)),Z16&gt;Z$7)</formula>
    </cfRule>
  </conditionalFormatting>
  <conditionalFormatting sqref="X16">
    <cfRule type="expression" dxfId="262" priority="273" stopIfTrue="1">
      <formula>AND(NOT(ISBLANK(X$7)),X16&gt;X$7)</formula>
    </cfRule>
  </conditionalFormatting>
  <conditionalFormatting sqref="X16">
    <cfRule type="expression" dxfId="261" priority="272" stopIfTrue="1">
      <formula>AND(NOT(ISBLANK(X$7)),X16&gt;X$7)</formula>
    </cfRule>
  </conditionalFormatting>
  <conditionalFormatting sqref="X16">
    <cfRule type="expression" dxfId="260" priority="271" stopIfTrue="1">
      <formula>AND(NOT(ISBLANK(X$7)),X16&gt;X$7)</formula>
    </cfRule>
  </conditionalFormatting>
  <conditionalFormatting sqref="X16">
    <cfRule type="expression" dxfId="259" priority="270" stopIfTrue="1">
      <formula>AND(NOT(ISBLANK(X$7)),X16&gt;X$7)</formula>
    </cfRule>
  </conditionalFormatting>
  <conditionalFormatting sqref="X16">
    <cfRule type="expression" dxfId="258" priority="269" stopIfTrue="1">
      <formula>AND(NOT(ISBLANK(X$7)),X16&gt;X$7)</formula>
    </cfRule>
  </conditionalFormatting>
  <conditionalFormatting sqref="V16">
    <cfRule type="expression" dxfId="257" priority="268" stopIfTrue="1">
      <formula>AND(NOT(ISBLANK(V$7)),V16&gt;V$7)</formula>
    </cfRule>
  </conditionalFormatting>
  <conditionalFormatting sqref="V16">
    <cfRule type="expression" dxfId="256" priority="267" stopIfTrue="1">
      <formula>AND(NOT(ISBLANK(V$7)),V16&gt;V$7)</formula>
    </cfRule>
  </conditionalFormatting>
  <conditionalFormatting sqref="V16">
    <cfRule type="expression" dxfId="255" priority="266" stopIfTrue="1">
      <formula>AND(NOT(ISBLANK(V$7)),V16&gt;V$7)</formula>
    </cfRule>
  </conditionalFormatting>
  <conditionalFormatting sqref="V16">
    <cfRule type="expression" dxfId="254" priority="265" stopIfTrue="1">
      <formula>AND(NOT(ISBLANK(V$7)),V16&gt;V$7)</formula>
    </cfRule>
  </conditionalFormatting>
  <conditionalFormatting sqref="V16">
    <cfRule type="expression" dxfId="253" priority="264" stopIfTrue="1">
      <formula>AND(NOT(ISBLANK(V$7)),V16&gt;V$7)</formula>
    </cfRule>
  </conditionalFormatting>
  <conditionalFormatting sqref="V16">
    <cfRule type="expression" dxfId="252" priority="263" stopIfTrue="1">
      <formula>AND(NOT(ISBLANK(V$7)),V16&gt;V$7)</formula>
    </cfRule>
  </conditionalFormatting>
  <conditionalFormatting sqref="V16">
    <cfRule type="expression" dxfId="251" priority="262" stopIfTrue="1">
      <formula>AND(NOT(ISBLANK(V$7)),V16&gt;V$7)</formula>
    </cfRule>
  </conditionalFormatting>
  <conditionalFormatting sqref="BN16">
    <cfRule type="expression" dxfId="250" priority="261" stopIfTrue="1">
      <formula>AND(NOT(ISBLANK(BN$7)),BN16&gt;BN$7)</formula>
    </cfRule>
  </conditionalFormatting>
  <conditionalFormatting sqref="BN16">
    <cfRule type="expression" dxfId="249" priority="260" stopIfTrue="1">
      <formula>AND(NOT(ISBLANK(BN$7)),BN16&gt;BN$7)</formula>
    </cfRule>
  </conditionalFormatting>
  <conditionalFormatting sqref="BN16">
    <cfRule type="expression" dxfId="248" priority="259" stopIfTrue="1">
      <formula>AND(NOT(ISBLANK(BN$7)),BN16&gt;BN$7)</formula>
    </cfRule>
  </conditionalFormatting>
  <conditionalFormatting sqref="BL16">
    <cfRule type="expression" dxfId="247" priority="258" stopIfTrue="1">
      <formula>AND(NOT(ISBLANK(BL$7)),BL16&gt;BL$7)</formula>
    </cfRule>
  </conditionalFormatting>
  <conditionalFormatting sqref="BL16">
    <cfRule type="expression" dxfId="246" priority="257" stopIfTrue="1">
      <formula>AND(NOT(ISBLANK(BL$7)),BL16&gt;BL$7)</formula>
    </cfRule>
  </conditionalFormatting>
  <conditionalFormatting sqref="BL16">
    <cfRule type="expression" dxfId="245" priority="256" stopIfTrue="1">
      <formula>AND(NOT(ISBLANK(BL$7)),BL16&gt;BL$7)</formula>
    </cfRule>
  </conditionalFormatting>
  <conditionalFormatting sqref="BJ16">
    <cfRule type="expression" dxfId="244" priority="255" stopIfTrue="1">
      <formula>AND(NOT(ISBLANK(BJ$7)),BJ16&gt;BJ$7)</formula>
    </cfRule>
  </conditionalFormatting>
  <conditionalFormatting sqref="BJ16">
    <cfRule type="expression" dxfId="243" priority="254" stopIfTrue="1">
      <formula>AND(NOT(ISBLANK(BJ$7)),BJ16&gt;BJ$7)</formula>
    </cfRule>
  </conditionalFormatting>
  <conditionalFormatting sqref="BJ16">
    <cfRule type="expression" dxfId="242" priority="253" stopIfTrue="1">
      <formula>AND(NOT(ISBLANK(BJ$7)),BJ16&gt;BJ$7)</formula>
    </cfRule>
  </conditionalFormatting>
  <conditionalFormatting sqref="BH16">
    <cfRule type="expression" dxfId="241" priority="252" stopIfTrue="1">
      <formula>AND(NOT(ISBLANK(BH$7)),BH16&gt;BH$7)</formula>
    </cfRule>
  </conditionalFormatting>
  <conditionalFormatting sqref="BH16">
    <cfRule type="expression" dxfId="240" priority="251" stopIfTrue="1">
      <formula>AND(NOT(ISBLANK(BH$7)),BH16&gt;BH$7)</formula>
    </cfRule>
  </conditionalFormatting>
  <conditionalFormatting sqref="BH16">
    <cfRule type="expression" dxfId="239" priority="250" stopIfTrue="1">
      <formula>AND(NOT(ISBLANK(BH$7)),BH16&gt;BH$7)</formula>
    </cfRule>
  </conditionalFormatting>
  <conditionalFormatting sqref="BF16">
    <cfRule type="expression" dxfId="238" priority="249" stopIfTrue="1">
      <formula>AND(NOT(ISBLANK(BF$7)),BF16&gt;BF$7)</formula>
    </cfRule>
  </conditionalFormatting>
  <conditionalFormatting sqref="BF16">
    <cfRule type="expression" dxfId="237" priority="248" stopIfTrue="1">
      <formula>AND(NOT(ISBLANK(BF$7)),BF16&gt;BF$7)</formula>
    </cfRule>
  </conditionalFormatting>
  <conditionalFormatting sqref="BF16">
    <cfRule type="expression" dxfId="236" priority="247" stopIfTrue="1">
      <formula>AND(NOT(ISBLANK(BF$7)),BF16&gt;BF$7)</formula>
    </cfRule>
  </conditionalFormatting>
  <conditionalFormatting sqref="BD16">
    <cfRule type="expression" dxfId="235" priority="246" stopIfTrue="1">
      <formula>AND(NOT(ISBLANK(BD$7)),BD16&gt;BD$7)</formula>
    </cfRule>
  </conditionalFormatting>
  <conditionalFormatting sqref="BD16">
    <cfRule type="expression" dxfId="234" priority="245" stopIfTrue="1">
      <formula>AND(NOT(ISBLANK(BD$7)),BD16&gt;BD$7)</formula>
    </cfRule>
  </conditionalFormatting>
  <conditionalFormatting sqref="BD16">
    <cfRule type="expression" dxfId="233" priority="244" stopIfTrue="1">
      <formula>AND(NOT(ISBLANK(BD$7)),BD16&gt;BD$7)</formula>
    </cfRule>
  </conditionalFormatting>
  <conditionalFormatting sqref="BB16">
    <cfRule type="expression" dxfId="232" priority="243" stopIfTrue="1">
      <formula>AND(NOT(ISBLANK(BB$7)),BB16&gt;BB$7)</formula>
    </cfRule>
  </conditionalFormatting>
  <conditionalFormatting sqref="BB16">
    <cfRule type="expression" dxfId="231" priority="242" stopIfTrue="1">
      <formula>AND(NOT(ISBLANK(BB$7)),BB16&gt;BB$7)</formula>
    </cfRule>
  </conditionalFormatting>
  <conditionalFormatting sqref="BB16">
    <cfRule type="expression" dxfId="230" priority="241" stopIfTrue="1">
      <formula>AND(NOT(ISBLANK(BB$7)),BB16&gt;BB$7)</formula>
    </cfRule>
  </conditionalFormatting>
  <conditionalFormatting sqref="BK16">
    <cfRule type="expression" dxfId="229" priority="240" stopIfTrue="1">
      <formula>AND(NOT(ISBLANK(BI$7)),BK16&gt;BI$7)</formula>
    </cfRule>
  </conditionalFormatting>
  <conditionalFormatting sqref="AT16">
    <cfRule type="expression" dxfId="228" priority="239" stopIfTrue="1">
      <formula>AND(NOT(ISBLANK(AT$7)),AT16&gt;AT$7)</formula>
    </cfRule>
  </conditionalFormatting>
  <conditionalFormatting sqref="AT16">
    <cfRule type="expression" dxfId="227" priority="238" stopIfTrue="1">
      <formula>AND(NOT(ISBLANK(AT$7)),AT16&gt;AT$7)</formula>
    </cfRule>
  </conditionalFormatting>
  <conditionalFormatting sqref="AT16">
    <cfRule type="expression" dxfId="226" priority="237" stopIfTrue="1">
      <formula>AND(NOT(ISBLANK(AT$7)),AT16&gt;AT$7)</formula>
    </cfRule>
  </conditionalFormatting>
  <conditionalFormatting sqref="AT16">
    <cfRule type="expression" dxfId="225" priority="236" stopIfTrue="1">
      <formula>AND(NOT(ISBLANK(AT$7)),AT16&gt;AT$7)</formula>
    </cfRule>
  </conditionalFormatting>
  <conditionalFormatting sqref="CB16">
    <cfRule type="expression" dxfId="224" priority="235" stopIfTrue="1">
      <formula>AND(NOT(ISBLANK(CB$7)),CB16&gt;CB$7)</formula>
    </cfRule>
  </conditionalFormatting>
  <conditionalFormatting sqref="CB16">
    <cfRule type="expression" dxfId="223" priority="234" stopIfTrue="1">
      <formula>AND(NOT(ISBLANK(CB$7)),CB16&gt;CB$7)</formula>
    </cfRule>
  </conditionalFormatting>
  <conditionalFormatting sqref="BZ16">
    <cfRule type="expression" dxfId="222" priority="233" stopIfTrue="1">
      <formula>AND(NOT(ISBLANK(BZ$7)),BZ16&gt;BZ$7)</formula>
    </cfRule>
  </conditionalFormatting>
  <conditionalFormatting sqref="BZ16">
    <cfRule type="expression" dxfId="221" priority="232" stopIfTrue="1">
      <formula>AND(NOT(ISBLANK(BZ$7)),BZ16&gt;BZ$7)</formula>
    </cfRule>
  </conditionalFormatting>
  <conditionalFormatting sqref="BX16">
    <cfRule type="expression" dxfId="220" priority="231" stopIfTrue="1">
      <formula>AND(NOT(ISBLANK(BX$7)),BX16&gt;BX$7)</formula>
    </cfRule>
  </conditionalFormatting>
  <conditionalFormatting sqref="BX16">
    <cfRule type="expression" dxfId="219" priority="230" stopIfTrue="1">
      <formula>AND(NOT(ISBLANK(BX$7)),BX16&gt;BX$7)</formula>
    </cfRule>
  </conditionalFormatting>
  <conditionalFormatting sqref="BV16">
    <cfRule type="expression" dxfId="218" priority="229" stopIfTrue="1">
      <formula>AND(NOT(ISBLANK(BV$7)),BV16&gt;BV$7)</formula>
    </cfRule>
  </conditionalFormatting>
  <conditionalFormatting sqref="BV16">
    <cfRule type="expression" dxfId="217" priority="228" stopIfTrue="1">
      <formula>AND(NOT(ISBLANK(BV$7)),BV16&gt;BV$7)</formula>
    </cfRule>
  </conditionalFormatting>
  <conditionalFormatting sqref="BT16">
    <cfRule type="expression" dxfId="216" priority="227" stopIfTrue="1">
      <formula>AND(NOT(ISBLANK(BT$7)),BT16&gt;BT$7)</formula>
    </cfRule>
  </conditionalFormatting>
  <conditionalFormatting sqref="BT16">
    <cfRule type="expression" dxfId="215" priority="226" stopIfTrue="1">
      <formula>AND(NOT(ISBLANK(BT$7)),BT16&gt;BT$7)</formula>
    </cfRule>
  </conditionalFormatting>
  <conditionalFormatting sqref="BR16">
    <cfRule type="expression" dxfId="214" priority="225" stopIfTrue="1">
      <formula>AND(NOT(ISBLANK(BR$7)),BR16&gt;BR$7)</formula>
    </cfRule>
  </conditionalFormatting>
  <conditionalFormatting sqref="BR16">
    <cfRule type="expression" dxfId="213" priority="224" stopIfTrue="1">
      <formula>AND(NOT(ISBLANK(BR$7)),BR16&gt;BR$7)</formula>
    </cfRule>
  </conditionalFormatting>
  <conditionalFormatting sqref="BP16">
    <cfRule type="expression" dxfId="212" priority="223" stopIfTrue="1">
      <formula>AND(NOT(ISBLANK(BP$7)),BP16&gt;BP$7)</formula>
    </cfRule>
  </conditionalFormatting>
  <conditionalFormatting sqref="BP16">
    <cfRule type="expression" dxfId="211" priority="222" stopIfTrue="1">
      <formula>AND(NOT(ISBLANK(BP$7)),BP16&gt;BP$7)</formula>
    </cfRule>
  </conditionalFormatting>
  <conditionalFormatting sqref="AZ16">
    <cfRule type="expression" dxfId="210" priority="221" stopIfTrue="1">
      <formula>AND(NOT(ISBLANK(AZ$7)),AZ16&gt;AZ$7)</formula>
    </cfRule>
  </conditionalFormatting>
  <conditionalFormatting sqref="AZ16">
    <cfRule type="expression" dxfId="209" priority="220" stopIfTrue="1">
      <formula>AND(NOT(ISBLANK(AZ$7)),AZ16&gt;AZ$7)</formula>
    </cfRule>
  </conditionalFormatting>
  <conditionalFormatting sqref="AX16">
    <cfRule type="expression" dxfId="208" priority="219" stopIfTrue="1">
      <formula>AND(NOT(ISBLANK(AX$7)),AX16&gt;AX$7)</formula>
    </cfRule>
  </conditionalFormatting>
  <conditionalFormatting sqref="AX16">
    <cfRule type="expression" dxfId="207" priority="218" stopIfTrue="1">
      <formula>AND(NOT(ISBLANK(AX$7)),AX16&gt;AX$7)</formula>
    </cfRule>
  </conditionalFormatting>
  <conditionalFormatting sqref="AV16">
    <cfRule type="expression" dxfId="206" priority="217" stopIfTrue="1">
      <formula>AND(NOT(ISBLANK(AV$7)),AV16&gt;AV$7)</formula>
    </cfRule>
  </conditionalFormatting>
  <conditionalFormatting sqref="AV16">
    <cfRule type="expression" dxfId="205" priority="216" stopIfTrue="1">
      <formula>AND(NOT(ISBLANK(AV$7)),AV16&gt;AV$7)</formula>
    </cfRule>
  </conditionalFormatting>
  <conditionalFormatting sqref="AU16">
    <cfRule type="expression" dxfId="204" priority="215" stopIfTrue="1">
      <formula>AND(NOT(ISBLANK(AT$7)),AU16&gt;AT$7)</formula>
    </cfRule>
  </conditionalFormatting>
  <conditionalFormatting sqref="AU16">
    <cfRule type="expression" dxfId="203" priority="214" stopIfTrue="1">
      <formula>AND(NOT(ISBLANK(AT$7)),AU16&gt;AT$7)</formula>
    </cfRule>
  </conditionalFormatting>
  <conditionalFormatting sqref="AR16">
    <cfRule type="expression" dxfId="202" priority="213" stopIfTrue="1">
      <formula>AND(NOT(ISBLANK(AR$7)),AR16&gt;AR$7)</formula>
    </cfRule>
  </conditionalFormatting>
  <conditionalFormatting sqref="AR16">
    <cfRule type="expression" dxfId="201" priority="212" stopIfTrue="1">
      <formula>AND(NOT(ISBLANK(AR$7)),AR16&gt;AR$7)</formula>
    </cfRule>
  </conditionalFormatting>
  <conditionalFormatting sqref="AP16">
    <cfRule type="expression" dxfId="200" priority="211" stopIfTrue="1">
      <formula>AND(NOT(ISBLANK(AP$7)),AP16&gt;AP$7)</formula>
    </cfRule>
  </conditionalFormatting>
  <conditionalFormatting sqref="AP16">
    <cfRule type="expression" dxfId="199" priority="210" stopIfTrue="1">
      <formula>AND(NOT(ISBLANK(AP$7)),AP16&gt;AP$7)</formula>
    </cfRule>
  </conditionalFormatting>
  <conditionalFormatting sqref="AN16">
    <cfRule type="expression" dxfId="198" priority="209" stopIfTrue="1">
      <formula>AND(NOT(ISBLANK(AN$7)),AN16&gt;AN$7)</formula>
    </cfRule>
  </conditionalFormatting>
  <conditionalFormatting sqref="AN16">
    <cfRule type="expression" dxfId="197" priority="208" stopIfTrue="1">
      <formula>AND(NOT(ISBLANK(AN$7)),AN16&gt;AN$7)</formula>
    </cfRule>
  </conditionalFormatting>
  <conditionalFormatting sqref="AL16">
    <cfRule type="expression" dxfId="196" priority="207" stopIfTrue="1">
      <formula>AND(NOT(ISBLANK(AL$7)),AL16&gt;AL$7)</formula>
    </cfRule>
  </conditionalFormatting>
  <conditionalFormatting sqref="AL16">
    <cfRule type="expression" dxfId="195" priority="206" stopIfTrue="1">
      <formula>AND(NOT(ISBLANK(AL$7)),AL16&gt;AL$7)</formula>
    </cfRule>
  </conditionalFormatting>
  <conditionalFormatting sqref="AJ16">
    <cfRule type="expression" dxfId="194" priority="205" stopIfTrue="1">
      <formula>AND(NOT(ISBLANK(AJ$7)),AJ16&gt;AJ$7)</formula>
    </cfRule>
  </conditionalFormatting>
  <conditionalFormatting sqref="AJ16">
    <cfRule type="expression" dxfId="193" priority="204" stopIfTrue="1">
      <formula>AND(NOT(ISBLANK(AJ$7)),AJ16&gt;AJ$7)</formula>
    </cfRule>
  </conditionalFormatting>
  <conditionalFormatting sqref="AH16">
    <cfRule type="expression" dxfId="192" priority="203" stopIfTrue="1">
      <formula>AND(NOT(ISBLANK(AH$7)),AH16&gt;AH$7)</formula>
    </cfRule>
  </conditionalFormatting>
  <conditionalFormatting sqref="AH16">
    <cfRule type="expression" dxfId="191" priority="202" stopIfTrue="1">
      <formula>AND(NOT(ISBLANK(AH$7)),AH16&gt;AH$7)</formula>
    </cfRule>
  </conditionalFormatting>
  <conditionalFormatting sqref="AF16">
    <cfRule type="expression" dxfId="190" priority="201" stopIfTrue="1">
      <formula>AND(NOT(ISBLANK(AF$7)),AF16&gt;AF$7)</formula>
    </cfRule>
  </conditionalFormatting>
  <conditionalFormatting sqref="AF16">
    <cfRule type="expression" dxfId="189" priority="200" stopIfTrue="1">
      <formula>AND(NOT(ISBLANK(AF$7)),AF16&gt;AF$7)</formula>
    </cfRule>
  </conditionalFormatting>
  <conditionalFormatting sqref="AD16">
    <cfRule type="expression" dxfId="188" priority="199" stopIfTrue="1">
      <formula>AND(NOT(ISBLANK(AD$7)),AD16&gt;AD$7)</formula>
    </cfRule>
  </conditionalFormatting>
  <conditionalFormatting sqref="AD16">
    <cfRule type="expression" dxfId="187" priority="198" stopIfTrue="1">
      <formula>AND(NOT(ISBLANK(AD$7)),AD16&gt;AD$7)</formula>
    </cfRule>
  </conditionalFormatting>
  <conditionalFormatting sqref="AB16">
    <cfRule type="expression" dxfId="186" priority="197" stopIfTrue="1">
      <formula>AND(NOT(ISBLANK(AB$7)),AB16&gt;AB$7)</formula>
    </cfRule>
  </conditionalFormatting>
  <conditionalFormatting sqref="AB16">
    <cfRule type="expression" dxfId="185" priority="196" stopIfTrue="1">
      <formula>AND(NOT(ISBLANK(AB$7)),AB16&gt;AB$7)</formula>
    </cfRule>
  </conditionalFormatting>
  <conditionalFormatting sqref="Z16">
    <cfRule type="expression" dxfId="184" priority="195" stopIfTrue="1">
      <formula>AND(NOT(ISBLANK(Z$7)),Z16&gt;Z$7)</formula>
    </cfRule>
  </conditionalFormatting>
  <conditionalFormatting sqref="Z16">
    <cfRule type="expression" dxfId="183" priority="194" stopIfTrue="1">
      <formula>AND(NOT(ISBLANK(Z$7)),Z16&gt;Z$7)</formula>
    </cfRule>
  </conditionalFormatting>
  <conditionalFormatting sqref="X16">
    <cfRule type="expression" dxfId="182" priority="193" stopIfTrue="1">
      <formula>AND(NOT(ISBLANK(X$7)),X16&gt;X$7)</formula>
    </cfRule>
  </conditionalFormatting>
  <conditionalFormatting sqref="X16">
    <cfRule type="expression" dxfId="181" priority="192" stopIfTrue="1">
      <formula>AND(NOT(ISBLANK(X$7)),X16&gt;X$7)</formula>
    </cfRule>
  </conditionalFormatting>
  <conditionalFormatting sqref="V16">
    <cfRule type="expression" dxfId="180" priority="191" stopIfTrue="1">
      <formula>AND(NOT(ISBLANK(V$7)),V16&gt;V$7)</formula>
    </cfRule>
  </conditionalFormatting>
  <conditionalFormatting sqref="V16">
    <cfRule type="expression" dxfId="179" priority="190" stopIfTrue="1">
      <formula>AND(NOT(ISBLANK(V$7)),V16&gt;V$7)</formula>
    </cfRule>
  </conditionalFormatting>
  <conditionalFormatting sqref="V16">
    <cfRule type="expression" dxfId="178" priority="189" stopIfTrue="1">
      <formula>AND(NOT(ISBLANK(V$7)),V16&gt;V$7)</formula>
    </cfRule>
  </conditionalFormatting>
  <conditionalFormatting sqref="V16">
    <cfRule type="expression" dxfId="177" priority="188" stopIfTrue="1">
      <formula>AND(NOT(ISBLANK(V$7)),V16&gt;V$7)</formula>
    </cfRule>
  </conditionalFormatting>
  <conditionalFormatting sqref="Z16">
    <cfRule type="expression" dxfId="176" priority="187" stopIfTrue="1">
      <formula>AND(NOT(ISBLANK(Z$7)),Z16&gt;Z$7)</formula>
    </cfRule>
  </conditionalFormatting>
  <conditionalFormatting sqref="Z16">
    <cfRule type="expression" dxfId="175" priority="186" stopIfTrue="1">
      <formula>AND(NOT(ISBLANK(Z$7)),Z16&gt;Z$7)</formula>
    </cfRule>
  </conditionalFormatting>
  <conditionalFormatting sqref="Z16">
    <cfRule type="expression" dxfId="174" priority="185" stopIfTrue="1">
      <formula>AND(NOT(ISBLANK(Z$7)),Z16&gt;Z$7)</formula>
    </cfRule>
  </conditionalFormatting>
  <conditionalFormatting sqref="Z16">
    <cfRule type="expression" dxfId="173" priority="184" stopIfTrue="1">
      <formula>AND(NOT(ISBLANK(Z$7)),Z16&gt;Z$7)</formula>
    </cfRule>
  </conditionalFormatting>
  <conditionalFormatting sqref="Z16">
    <cfRule type="expression" dxfId="172" priority="183" stopIfTrue="1">
      <formula>AND(NOT(ISBLANK(Z$7)),Z16&gt;Z$7)</formula>
    </cfRule>
  </conditionalFormatting>
  <conditionalFormatting sqref="Z16">
    <cfRule type="expression" dxfId="171" priority="182" stopIfTrue="1">
      <formula>AND(NOT(ISBLANK(Z$7)),Z16&gt;Z$7)</formula>
    </cfRule>
  </conditionalFormatting>
  <conditionalFormatting sqref="X16">
    <cfRule type="expression" dxfId="170" priority="181" stopIfTrue="1">
      <formula>AND(NOT(ISBLANK(X$7)),X16&gt;X$7)</formula>
    </cfRule>
  </conditionalFormatting>
  <conditionalFormatting sqref="X16">
    <cfRule type="expression" dxfId="169" priority="180" stopIfTrue="1">
      <formula>AND(NOT(ISBLANK(X$7)),X16&gt;X$7)</formula>
    </cfRule>
  </conditionalFormatting>
  <conditionalFormatting sqref="X16">
    <cfRule type="expression" dxfId="168" priority="179" stopIfTrue="1">
      <formula>AND(NOT(ISBLANK(X$7)),X16&gt;X$7)</formula>
    </cfRule>
  </conditionalFormatting>
  <conditionalFormatting sqref="X16">
    <cfRule type="expression" dxfId="167" priority="178" stopIfTrue="1">
      <formula>AND(NOT(ISBLANK(X$7)),X16&gt;X$7)</formula>
    </cfRule>
  </conditionalFormatting>
  <conditionalFormatting sqref="X16">
    <cfRule type="expression" dxfId="166" priority="177" stopIfTrue="1">
      <formula>AND(NOT(ISBLANK(X$7)),X16&gt;X$7)</formula>
    </cfRule>
  </conditionalFormatting>
  <conditionalFormatting sqref="V16">
    <cfRule type="expression" dxfId="165" priority="176" stopIfTrue="1">
      <formula>AND(NOT(ISBLANK(V$7)),V16&gt;V$7)</formula>
    </cfRule>
  </conditionalFormatting>
  <conditionalFormatting sqref="V16">
    <cfRule type="expression" dxfId="164" priority="175" stopIfTrue="1">
      <formula>AND(NOT(ISBLANK(V$7)),V16&gt;V$7)</formula>
    </cfRule>
  </conditionalFormatting>
  <conditionalFormatting sqref="V16">
    <cfRule type="expression" dxfId="163" priority="174" stopIfTrue="1">
      <formula>AND(NOT(ISBLANK(V$7)),V16&gt;V$7)</formula>
    </cfRule>
  </conditionalFormatting>
  <conditionalFormatting sqref="V16">
    <cfRule type="expression" dxfId="162" priority="173" stopIfTrue="1">
      <formula>AND(NOT(ISBLANK(V$7)),V16&gt;V$7)</formula>
    </cfRule>
  </conditionalFormatting>
  <conditionalFormatting sqref="V16">
    <cfRule type="expression" dxfId="161" priority="172" stopIfTrue="1">
      <formula>AND(NOT(ISBLANK(V$7)),V16&gt;V$7)</formula>
    </cfRule>
  </conditionalFormatting>
  <conditionalFormatting sqref="V16">
    <cfRule type="expression" dxfId="160" priority="171" stopIfTrue="1">
      <formula>AND(NOT(ISBLANK(V$7)),V16&gt;V$7)</formula>
    </cfRule>
  </conditionalFormatting>
  <conditionalFormatting sqref="V16">
    <cfRule type="expression" dxfId="159" priority="170" stopIfTrue="1">
      <formula>AND(NOT(ISBLANK(V$7)),V16&gt;V$7)</formula>
    </cfRule>
  </conditionalFormatting>
  <conditionalFormatting sqref="BN16">
    <cfRule type="expression" dxfId="158" priority="169" stopIfTrue="1">
      <formula>AND(NOT(ISBLANK(BN$7)),BN16&gt;BN$7)</formula>
    </cfRule>
  </conditionalFormatting>
  <conditionalFormatting sqref="BN16">
    <cfRule type="expression" dxfId="157" priority="168" stopIfTrue="1">
      <formula>AND(NOT(ISBLANK(BN$7)),BN16&gt;BN$7)</formula>
    </cfRule>
  </conditionalFormatting>
  <conditionalFormatting sqref="BN16">
    <cfRule type="expression" dxfId="156" priority="167" stopIfTrue="1">
      <formula>AND(NOT(ISBLANK(BN$7)),BN16&gt;BN$7)</formula>
    </cfRule>
  </conditionalFormatting>
  <conditionalFormatting sqref="BL16">
    <cfRule type="expression" dxfId="155" priority="166" stopIfTrue="1">
      <formula>AND(NOT(ISBLANK(BL$7)),BL16&gt;BL$7)</formula>
    </cfRule>
  </conditionalFormatting>
  <conditionalFormatting sqref="BL16">
    <cfRule type="expression" dxfId="154" priority="165" stopIfTrue="1">
      <formula>AND(NOT(ISBLANK(BL$7)),BL16&gt;BL$7)</formula>
    </cfRule>
  </conditionalFormatting>
  <conditionalFormatting sqref="BL16">
    <cfRule type="expression" dxfId="153" priority="164" stopIfTrue="1">
      <formula>AND(NOT(ISBLANK(BL$7)),BL16&gt;BL$7)</formula>
    </cfRule>
  </conditionalFormatting>
  <conditionalFormatting sqref="BJ16">
    <cfRule type="expression" dxfId="152" priority="163" stopIfTrue="1">
      <formula>AND(NOT(ISBLANK(BJ$7)),BJ16&gt;BJ$7)</formula>
    </cfRule>
  </conditionalFormatting>
  <conditionalFormatting sqref="BJ16">
    <cfRule type="expression" dxfId="151" priority="162" stopIfTrue="1">
      <formula>AND(NOT(ISBLANK(BJ$7)),BJ16&gt;BJ$7)</formula>
    </cfRule>
  </conditionalFormatting>
  <conditionalFormatting sqref="BJ16">
    <cfRule type="expression" dxfId="150" priority="161" stopIfTrue="1">
      <formula>AND(NOT(ISBLANK(BJ$7)),BJ16&gt;BJ$7)</formula>
    </cfRule>
  </conditionalFormatting>
  <conditionalFormatting sqref="BH16">
    <cfRule type="expression" dxfId="149" priority="160" stopIfTrue="1">
      <formula>AND(NOT(ISBLANK(BH$7)),BH16&gt;BH$7)</formula>
    </cfRule>
  </conditionalFormatting>
  <conditionalFormatting sqref="BH16">
    <cfRule type="expression" dxfId="148" priority="159" stopIfTrue="1">
      <formula>AND(NOT(ISBLANK(BH$7)),BH16&gt;BH$7)</formula>
    </cfRule>
  </conditionalFormatting>
  <conditionalFormatting sqref="BH16">
    <cfRule type="expression" dxfId="147" priority="158" stopIfTrue="1">
      <formula>AND(NOT(ISBLANK(BH$7)),BH16&gt;BH$7)</formula>
    </cfRule>
  </conditionalFormatting>
  <conditionalFormatting sqref="BF16">
    <cfRule type="expression" dxfId="146" priority="157" stopIfTrue="1">
      <formula>AND(NOT(ISBLANK(BF$7)),BF16&gt;BF$7)</formula>
    </cfRule>
  </conditionalFormatting>
  <conditionalFormatting sqref="BF16">
    <cfRule type="expression" dxfId="145" priority="156" stopIfTrue="1">
      <formula>AND(NOT(ISBLANK(BF$7)),BF16&gt;BF$7)</formula>
    </cfRule>
  </conditionalFormatting>
  <conditionalFormatting sqref="BF16">
    <cfRule type="expression" dxfId="144" priority="155" stopIfTrue="1">
      <formula>AND(NOT(ISBLANK(BF$7)),BF16&gt;BF$7)</formula>
    </cfRule>
  </conditionalFormatting>
  <conditionalFormatting sqref="BD16">
    <cfRule type="expression" dxfId="143" priority="154" stopIfTrue="1">
      <formula>AND(NOT(ISBLANK(BD$7)),BD16&gt;BD$7)</formula>
    </cfRule>
  </conditionalFormatting>
  <conditionalFormatting sqref="BD16">
    <cfRule type="expression" dxfId="142" priority="153" stopIfTrue="1">
      <formula>AND(NOT(ISBLANK(BD$7)),BD16&gt;BD$7)</formula>
    </cfRule>
  </conditionalFormatting>
  <conditionalFormatting sqref="BD16">
    <cfRule type="expression" dxfId="141" priority="152" stopIfTrue="1">
      <formula>AND(NOT(ISBLANK(BD$7)),BD16&gt;BD$7)</formula>
    </cfRule>
  </conditionalFormatting>
  <conditionalFormatting sqref="BB16">
    <cfRule type="expression" dxfId="140" priority="151" stopIfTrue="1">
      <formula>AND(NOT(ISBLANK(BB$7)),BB16&gt;BB$7)</formula>
    </cfRule>
  </conditionalFormatting>
  <conditionalFormatting sqref="BB16">
    <cfRule type="expression" dxfId="139" priority="150" stopIfTrue="1">
      <formula>AND(NOT(ISBLANK(BB$7)),BB16&gt;BB$7)</formula>
    </cfRule>
  </conditionalFormatting>
  <conditionalFormatting sqref="BB16">
    <cfRule type="expression" dxfId="138" priority="149" stopIfTrue="1">
      <formula>AND(NOT(ISBLANK(BB$7)),BB16&gt;BB$7)</formula>
    </cfRule>
  </conditionalFormatting>
  <conditionalFormatting sqref="BK16">
    <cfRule type="expression" dxfId="137" priority="148" stopIfTrue="1">
      <formula>AND(NOT(ISBLANK(BI$7)),BK16&gt;BI$7)</formula>
    </cfRule>
  </conditionalFormatting>
  <conditionalFormatting sqref="CB16">
    <cfRule type="expression" dxfId="136" priority="147" stopIfTrue="1">
      <formula>AND(NOT(ISBLANK(CB$7)),CB16&gt;CB$7)</formula>
    </cfRule>
  </conditionalFormatting>
  <conditionalFormatting sqref="CB16">
    <cfRule type="expression" dxfId="135" priority="146" stopIfTrue="1">
      <formula>AND(NOT(ISBLANK(CB$7)),CB16&gt;CB$7)</formula>
    </cfRule>
  </conditionalFormatting>
  <conditionalFormatting sqref="BZ16">
    <cfRule type="expression" dxfId="134" priority="145" stopIfTrue="1">
      <formula>AND(NOT(ISBLANK(BZ$7)),BZ16&gt;BZ$7)</formula>
    </cfRule>
  </conditionalFormatting>
  <conditionalFormatting sqref="BZ16">
    <cfRule type="expression" dxfId="133" priority="144" stopIfTrue="1">
      <formula>AND(NOT(ISBLANK(BZ$7)),BZ16&gt;BZ$7)</formula>
    </cfRule>
  </conditionalFormatting>
  <conditionalFormatting sqref="BX16">
    <cfRule type="expression" dxfId="132" priority="143" stopIfTrue="1">
      <formula>AND(NOT(ISBLANK(BX$7)),BX16&gt;BX$7)</formula>
    </cfRule>
  </conditionalFormatting>
  <conditionalFormatting sqref="BX16">
    <cfRule type="expression" dxfId="131" priority="142" stopIfTrue="1">
      <formula>AND(NOT(ISBLANK(BX$7)),BX16&gt;BX$7)</formula>
    </cfRule>
  </conditionalFormatting>
  <conditionalFormatting sqref="BV16">
    <cfRule type="expression" dxfId="130" priority="141" stopIfTrue="1">
      <formula>AND(NOT(ISBLANK(BV$7)),BV16&gt;BV$7)</formula>
    </cfRule>
  </conditionalFormatting>
  <conditionalFormatting sqref="BV16">
    <cfRule type="expression" dxfId="129" priority="140" stopIfTrue="1">
      <formula>AND(NOT(ISBLANK(BV$7)),BV16&gt;BV$7)</formula>
    </cfRule>
  </conditionalFormatting>
  <conditionalFormatting sqref="BT16">
    <cfRule type="expression" dxfId="128" priority="139" stopIfTrue="1">
      <formula>AND(NOT(ISBLANK(BT$7)),BT16&gt;BT$7)</formula>
    </cfRule>
  </conditionalFormatting>
  <conditionalFormatting sqref="BT16">
    <cfRule type="expression" dxfId="127" priority="138" stopIfTrue="1">
      <formula>AND(NOT(ISBLANK(BT$7)),BT16&gt;BT$7)</formula>
    </cfRule>
  </conditionalFormatting>
  <conditionalFormatting sqref="BR16">
    <cfRule type="expression" dxfId="126" priority="137" stopIfTrue="1">
      <formula>AND(NOT(ISBLANK(BR$7)),BR16&gt;BR$7)</formula>
    </cfRule>
  </conditionalFormatting>
  <conditionalFormatting sqref="BR16">
    <cfRule type="expression" dxfId="125" priority="136" stopIfTrue="1">
      <formula>AND(NOT(ISBLANK(BR$7)),BR16&gt;BR$7)</formula>
    </cfRule>
  </conditionalFormatting>
  <conditionalFormatting sqref="BP16">
    <cfRule type="expression" dxfId="124" priority="135" stopIfTrue="1">
      <formula>AND(NOT(ISBLANK(BP$7)),BP16&gt;BP$7)</formula>
    </cfRule>
  </conditionalFormatting>
  <conditionalFormatting sqref="BP16">
    <cfRule type="expression" dxfId="123" priority="134" stopIfTrue="1">
      <formula>AND(NOT(ISBLANK(BP$7)),BP16&gt;BP$7)</formula>
    </cfRule>
  </conditionalFormatting>
  <conditionalFormatting sqref="AZ16">
    <cfRule type="expression" dxfId="122" priority="133" stopIfTrue="1">
      <formula>AND(NOT(ISBLANK(AZ$7)),AZ16&gt;AZ$7)</formula>
    </cfRule>
  </conditionalFormatting>
  <conditionalFormatting sqref="AZ16">
    <cfRule type="expression" dxfId="121" priority="132" stopIfTrue="1">
      <formula>AND(NOT(ISBLANK(AZ$7)),AZ16&gt;AZ$7)</formula>
    </cfRule>
  </conditionalFormatting>
  <conditionalFormatting sqref="AX16">
    <cfRule type="expression" dxfId="120" priority="131" stopIfTrue="1">
      <formula>AND(NOT(ISBLANK(AX$7)),AX16&gt;AX$7)</formula>
    </cfRule>
  </conditionalFormatting>
  <conditionalFormatting sqref="AX16">
    <cfRule type="expression" dxfId="119" priority="130" stopIfTrue="1">
      <formula>AND(NOT(ISBLANK(AX$7)),AX16&gt;AX$7)</formula>
    </cfRule>
  </conditionalFormatting>
  <conditionalFormatting sqref="AV16">
    <cfRule type="expression" dxfId="118" priority="129" stopIfTrue="1">
      <formula>AND(NOT(ISBLANK(AV$7)),AV16&gt;AV$7)</formula>
    </cfRule>
  </conditionalFormatting>
  <conditionalFormatting sqref="AV16">
    <cfRule type="expression" dxfId="117" priority="128" stopIfTrue="1">
      <formula>AND(NOT(ISBLANK(AV$7)),AV16&gt;AV$7)</formula>
    </cfRule>
  </conditionalFormatting>
  <conditionalFormatting sqref="AU16">
    <cfRule type="expression" dxfId="116" priority="127" stopIfTrue="1">
      <formula>AND(NOT(ISBLANK(AT$7)),AU16&gt;AT$7)</formula>
    </cfRule>
  </conditionalFormatting>
  <conditionalFormatting sqref="AU16">
    <cfRule type="expression" dxfId="115" priority="126" stopIfTrue="1">
      <formula>AND(NOT(ISBLANK(AT$7)),AU16&gt;AT$7)</formula>
    </cfRule>
  </conditionalFormatting>
  <conditionalFormatting sqref="AR16">
    <cfRule type="expression" dxfId="114" priority="125" stopIfTrue="1">
      <formula>AND(NOT(ISBLANK(AR$7)),AR16&gt;AR$7)</formula>
    </cfRule>
  </conditionalFormatting>
  <conditionalFormatting sqref="AR16">
    <cfRule type="expression" dxfId="113" priority="124" stopIfTrue="1">
      <formula>AND(NOT(ISBLANK(AR$7)),AR16&gt;AR$7)</formula>
    </cfRule>
  </conditionalFormatting>
  <conditionalFormatting sqref="AP16">
    <cfRule type="expression" dxfId="112" priority="123" stopIfTrue="1">
      <formula>AND(NOT(ISBLANK(AP$7)),AP16&gt;AP$7)</formula>
    </cfRule>
  </conditionalFormatting>
  <conditionalFormatting sqref="AP16">
    <cfRule type="expression" dxfId="111" priority="122" stopIfTrue="1">
      <formula>AND(NOT(ISBLANK(AP$7)),AP16&gt;AP$7)</formula>
    </cfRule>
  </conditionalFormatting>
  <conditionalFormatting sqref="AN16">
    <cfRule type="expression" dxfId="110" priority="121" stopIfTrue="1">
      <formula>AND(NOT(ISBLANK(AN$7)),AN16&gt;AN$7)</formula>
    </cfRule>
  </conditionalFormatting>
  <conditionalFormatting sqref="AN16">
    <cfRule type="expression" dxfId="109" priority="120" stopIfTrue="1">
      <formula>AND(NOT(ISBLANK(AN$7)),AN16&gt;AN$7)</formula>
    </cfRule>
  </conditionalFormatting>
  <conditionalFormatting sqref="AL16">
    <cfRule type="expression" dxfId="108" priority="119" stopIfTrue="1">
      <formula>AND(NOT(ISBLANK(AL$7)),AL16&gt;AL$7)</formula>
    </cfRule>
  </conditionalFormatting>
  <conditionalFormatting sqref="AL16">
    <cfRule type="expression" dxfId="107" priority="118" stopIfTrue="1">
      <formula>AND(NOT(ISBLANK(AL$7)),AL16&gt;AL$7)</formula>
    </cfRule>
  </conditionalFormatting>
  <conditionalFormatting sqref="AJ16">
    <cfRule type="expression" dxfId="106" priority="117" stopIfTrue="1">
      <formula>AND(NOT(ISBLANK(AJ$7)),AJ16&gt;AJ$7)</formula>
    </cfRule>
  </conditionalFormatting>
  <conditionalFormatting sqref="AJ16">
    <cfRule type="expression" dxfId="105" priority="116" stopIfTrue="1">
      <formula>AND(NOT(ISBLANK(AJ$7)),AJ16&gt;AJ$7)</formula>
    </cfRule>
  </conditionalFormatting>
  <conditionalFormatting sqref="AH16">
    <cfRule type="expression" dxfId="104" priority="115" stopIfTrue="1">
      <formula>AND(NOT(ISBLANK(AH$7)),AH16&gt;AH$7)</formula>
    </cfRule>
  </conditionalFormatting>
  <conditionalFormatting sqref="AH16">
    <cfRule type="expression" dxfId="103" priority="114" stopIfTrue="1">
      <formula>AND(NOT(ISBLANK(AH$7)),AH16&gt;AH$7)</formula>
    </cfRule>
  </conditionalFormatting>
  <conditionalFormatting sqref="AF16">
    <cfRule type="expression" dxfId="102" priority="113" stopIfTrue="1">
      <formula>AND(NOT(ISBLANK(AF$7)),AF16&gt;AF$7)</formula>
    </cfRule>
  </conditionalFormatting>
  <conditionalFormatting sqref="AF16">
    <cfRule type="expression" dxfId="101" priority="112" stopIfTrue="1">
      <formula>AND(NOT(ISBLANK(AF$7)),AF16&gt;AF$7)</formula>
    </cfRule>
  </conditionalFormatting>
  <conditionalFormatting sqref="AD16">
    <cfRule type="expression" dxfId="100" priority="111" stopIfTrue="1">
      <formula>AND(NOT(ISBLANK(AD$7)),AD16&gt;AD$7)</formula>
    </cfRule>
  </conditionalFormatting>
  <conditionalFormatting sqref="AD16">
    <cfRule type="expression" dxfId="99" priority="110" stopIfTrue="1">
      <formula>AND(NOT(ISBLANK(AD$7)),AD16&gt;AD$7)</formula>
    </cfRule>
  </conditionalFormatting>
  <conditionalFormatting sqref="AB16">
    <cfRule type="expression" dxfId="98" priority="109" stopIfTrue="1">
      <formula>AND(NOT(ISBLANK(AB$7)),AB16&gt;AB$7)</formula>
    </cfRule>
  </conditionalFormatting>
  <conditionalFormatting sqref="AB16">
    <cfRule type="expression" dxfId="97" priority="108" stopIfTrue="1">
      <formula>AND(NOT(ISBLANK(AB$7)),AB16&gt;AB$7)</formula>
    </cfRule>
  </conditionalFormatting>
  <conditionalFormatting sqref="Z16">
    <cfRule type="expression" dxfId="96" priority="107" stopIfTrue="1">
      <formula>AND(NOT(ISBLANK(Z$7)),Z16&gt;Z$7)</formula>
    </cfRule>
  </conditionalFormatting>
  <conditionalFormatting sqref="Z16">
    <cfRule type="expression" dxfId="95" priority="106" stopIfTrue="1">
      <formula>AND(NOT(ISBLANK(Z$7)),Z16&gt;Z$7)</formula>
    </cfRule>
  </conditionalFormatting>
  <conditionalFormatting sqref="X16">
    <cfRule type="expression" dxfId="94" priority="105" stopIfTrue="1">
      <formula>AND(NOT(ISBLANK(X$7)),X16&gt;X$7)</formula>
    </cfRule>
  </conditionalFormatting>
  <conditionalFormatting sqref="X16">
    <cfRule type="expression" dxfId="93" priority="104" stopIfTrue="1">
      <formula>AND(NOT(ISBLANK(X$7)),X16&gt;X$7)</formula>
    </cfRule>
  </conditionalFormatting>
  <conditionalFormatting sqref="V16">
    <cfRule type="expression" dxfId="92" priority="103" stopIfTrue="1">
      <formula>AND(NOT(ISBLANK(V$7)),V16&gt;V$7)</formula>
    </cfRule>
  </conditionalFormatting>
  <conditionalFormatting sqref="V16">
    <cfRule type="expression" dxfId="91" priority="102" stopIfTrue="1">
      <formula>AND(NOT(ISBLANK(V$7)),V16&gt;V$7)</formula>
    </cfRule>
  </conditionalFormatting>
  <conditionalFormatting sqref="V16">
    <cfRule type="expression" dxfId="90" priority="101" stopIfTrue="1">
      <formula>AND(NOT(ISBLANK(V$7)),V16&gt;V$7)</formula>
    </cfRule>
  </conditionalFormatting>
  <conditionalFormatting sqref="V16">
    <cfRule type="expression" dxfId="89" priority="100" stopIfTrue="1">
      <formula>AND(NOT(ISBLANK(V$7)),V16&gt;V$7)</formula>
    </cfRule>
  </conditionalFormatting>
  <conditionalFormatting sqref="Z16">
    <cfRule type="expression" dxfId="88" priority="99" stopIfTrue="1">
      <formula>AND(NOT(ISBLANK(Z$7)),Z16&gt;Z$7)</formula>
    </cfRule>
  </conditionalFormatting>
  <conditionalFormatting sqref="Z16">
    <cfRule type="expression" dxfId="87" priority="98" stopIfTrue="1">
      <formula>AND(NOT(ISBLANK(Z$7)),Z16&gt;Z$7)</formula>
    </cfRule>
  </conditionalFormatting>
  <conditionalFormatting sqref="Z16">
    <cfRule type="expression" dxfId="86" priority="97" stopIfTrue="1">
      <formula>AND(NOT(ISBLANK(Z$7)),Z16&gt;Z$7)</formula>
    </cfRule>
  </conditionalFormatting>
  <conditionalFormatting sqref="Z16">
    <cfRule type="expression" dxfId="85" priority="96" stopIfTrue="1">
      <formula>AND(NOT(ISBLANK(Z$7)),Z16&gt;Z$7)</formula>
    </cfRule>
  </conditionalFormatting>
  <conditionalFormatting sqref="Z16">
    <cfRule type="expression" dxfId="84" priority="95" stopIfTrue="1">
      <formula>AND(NOT(ISBLANK(Z$7)),Z16&gt;Z$7)</formula>
    </cfRule>
  </conditionalFormatting>
  <conditionalFormatting sqref="Z16">
    <cfRule type="expression" dxfId="83" priority="94" stopIfTrue="1">
      <formula>AND(NOT(ISBLANK(Z$7)),Z16&gt;Z$7)</formula>
    </cfRule>
  </conditionalFormatting>
  <conditionalFormatting sqref="X16">
    <cfRule type="expression" dxfId="82" priority="93" stopIfTrue="1">
      <formula>AND(NOT(ISBLANK(X$7)),X16&gt;X$7)</formula>
    </cfRule>
  </conditionalFormatting>
  <conditionalFormatting sqref="X16">
    <cfRule type="expression" dxfId="81" priority="92" stopIfTrue="1">
      <formula>AND(NOT(ISBLANK(X$7)),X16&gt;X$7)</formula>
    </cfRule>
  </conditionalFormatting>
  <conditionalFormatting sqref="X16">
    <cfRule type="expression" dxfId="80" priority="91" stopIfTrue="1">
      <formula>AND(NOT(ISBLANK(X$7)),X16&gt;X$7)</formula>
    </cfRule>
  </conditionalFormatting>
  <conditionalFormatting sqref="X16">
    <cfRule type="expression" dxfId="79" priority="90" stopIfTrue="1">
      <formula>AND(NOT(ISBLANK(X$7)),X16&gt;X$7)</formula>
    </cfRule>
  </conditionalFormatting>
  <conditionalFormatting sqref="X16">
    <cfRule type="expression" dxfId="78" priority="89" stopIfTrue="1">
      <formula>AND(NOT(ISBLANK(X$7)),X16&gt;X$7)</formula>
    </cfRule>
  </conditionalFormatting>
  <conditionalFormatting sqref="V16">
    <cfRule type="expression" dxfId="77" priority="88" stopIfTrue="1">
      <formula>AND(NOT(ISBLANK(V$7)),V16&gt;V$7)</formula>
    </cfRule>
  </conditionalFormatting>
  <conditionalFormatting sqref="V16">
    <cfRule type="expression" dxfId="76" priority="87" stopIfTrue="1">
      <formula>AND(NOT(ISBLANK(V$7)),V16&gt;V$7)</formula>
    </cfRule>
  </conditionalFormatting>
  <conditionalFormatting sqref="V16">
    <cfRule type="expression" dxfId="75" priority="86" stopIfTrue="1">
      <formula>AND(NOT(ISBLANK(V$7)),V16&gt;V$7)</formula>
    </cfRule>
  </conditionalFormatting>
  <conditionalFormatting sqref="V16">
    <cfRule type="expression" dxfId="74" priority="85" stopIfTrue="1">
      <formula>AND(NOT(ISBLANK(V$7)),V16&gt;V$7)</formula>
    </cfRule>
  </conditionalFormatting>
  <conditionalFormatting sqref="V16">
    <cfRule type="expression" dxfId="73" priority="84" stopIfTrue="1">
      <formula>AND(NOT(ISBLANK(V$7)),V16&gt;V$7)</formula>
    </cfRule>
  </conditionalFormatting>
  <conditionalFormatting sqref="V16">
    <cfRule type="expression" dxfId="72" priority="83" stopIfTrue="1">
      <formula>AND(NOT(ISBLANK(V$7)),V16&gt;V$7)</formula>
    </cfRule>
  </conditionalFormatting>
  <conditionalFormatting sqref="V16">
    <cfRule type="expression" dxfId="71" priority="82" stopIfTrue="1">
      <formula>AND(NOT(ISBLANK(V$7)),V16&gt;V$7)</formula>
    </cfRule>
  </conditionalFormatting>
  <conditionalFormatting sqref="BN16">
    <cfRule type="expression" dxfId="70" priority="81" stopIfTrue="1">
      <formula>AND(NOT(ISBLANK(BN$7)),BN16&gt;BN$7)</formula>
    </cfRule>
  </conditionalFormatting>
  <conditionalFormatting sqref="BN16">
    <cfRule type="expression" dxfId="69" priority="80" stopIfTrue="1">
      <formula>AND(NOT(ISBLANK(BN$7)),BN16&gt;BN$7)</formula>
    </cfRule>
  </conditionalFormatting>
  <conditionalFormatting sqref="BN16">
    <cfRule type="expression" dxfId="68" priority="79" stopIfTrue="1">
      <formula>AND(NOT(ISBLANK(BN$7)),BN16&gt;BN$7)</formula>
    </cfRule>
  </conditionalFormatting>
  <conditionalFormatting sqref="BL16">
    <cfRule type="expression" dxfId="67" priority="78" stopIfTrue="1">
      <formula>AND(NOT(ISBLANK(BL$7)),BL16&gt;BL$7)</formula>
    </cfRule>
  </conditionalFormatting>
  <conditionalFormatting sqref="BL16">
    <cfRule type="expression" dxfId="66" priority="77" stopIfTrue="1">
      <formula>AND(NOT(ISBLANK(BL$7)),BL16&gt;BL$7)</formula>
    </cfRule>
  </conditionalFormatting>
  <conditionalFormatting sqref="BL16">
    <cfRule type="expression" dxfId="65" priority="76" stopIfTrue="1">
      <formula>AND(NOT(ISBLANK(BL$7)),BL16&gt;BL$7)</formula>
    </cfRule>
  </conditionalFormatting>
  <conditionalFormatting sqref="BJ16">
    <cfRule type="expression" dxfId="64" priority="75" stopIfTrue="1">
      <formula>AND(NOT(ISBLANK(BJ$7)),BJ16&gt;BJ$7)</formula>
    </cfRule>
  </conditionalFormatting>
  <conditionalFormatting sqref="BJ16">
    <cfRule type="expression" dxfId="63" priority="74" stopIfTrue="1">
      <formula>AND(NOT(ISBLANK(BJ$7)),BJ16&gt;BJ$7)</formula>
    </cfRule>
  </conditionalFormatting>
  <conditionalFormatting sqref="BJ16">
    <cfRule type="expression" dxfId="62" priority="73" stopIfTrue="1">
      <formula>AND(NOT(ISBLANK(BJ$7)),BJ16&gt;BJ$7)</formula>
    </cfRule>
  </conditionalFormatting>
  <conditionalFormatting sqref="BH16">
    <cfRule type="expression" dxfId="61" priority="72" stopIfTrue="1">
      <formula>AND(NOT(ISBLANK(BH$7)),BH16&gt;BH$7)</formula>
    </cfRule>
  </conditionalFormatting>
  <conditionalFormatting sqref="BH16">
    <cfRule type="expression" dxfId="60" priority="71" stopIfTrue="1">
      <formula>AND(NOT(ISBLANK(BH$7)),BH16&gt;BH$7)</formula>
    </cfRule>
  </conditionalFormatting>
  <conditionalFormatting sqref="BH16">
    <cfRule type="expression" dxfId="59" priority="70" stopIfTrue="1">
      <formula>AND(NOT(ISBLANK(BH$7)),BH16&gt;BH$7)</formula>
    </cfRule>
  </conditionalFormatting>
  <conditionalFormatting sqref="BF16">
    <cfRule type="expression" dxfId="58" priority="69" stopIfTrue="1">
      <formula>AND(NOT(ISBLANK(BF$7)),BF16&gt;BF$7)</formula>
    </cfRule>
  </conditionalFormatting>
  <conditionalFormatting sqref="BF16">
    <cfRule type="expression" dxfId="57" priority="68" stopIfTrue="1">
      <formula>AND(NOT(ISBLANK(BF$7)),BF16&gt;BF$7)</formula>
    </cfRule>
  </conditionalFormatting>
  <conditionalFormatting sqref="BF16">
    <cfRule type="expression" dxfId="56" priority="67" stopIfTrue="1">
      <formula>AND(NOT(ISBLANK(BF$7)),BF16&gt;BF$7)</formula>
    </cfRule>
  </conditionalFormatting>
  <conditionalFormatting sqref="BD16">
    <cfRule type="expression" dxfId="55" priority="66" stopIfTrue="1">
      <formula>AND(NOT(ISBLANK(BD$7)),BD16&gt;BD$7)</formula>
    </cfRule>
  </conditionalFormatting>
  <conditionalFormatting sqref="BD16">
    <cfRule type="expression" dxfId="54" priority="65" stopIfTrue="1">
      <formula>AND(NOT(ISBLANK(BD$7)),BD16&gt;BD$7)</formula>
    </cfRule>
  </conditionalFormatting>
  <conditionalFormatting sqref="BD16">
    <cfRule type="expression" dxfId="53" priority="64" stopIfTrue="1">
      <formula>AND(NOT(ISBLANK(BD$7)),BD16&gt;BD$7)</formula>
    </cfRule>
  </conditionalFormatting>
  <conditionalFormatting sqref="BB16">
    <cfRule type="expression" dxfId="52" priority="63" stopIfTrue="1">
      <formula>AND(NOT(ISBLANK(BB$7)),BB16&gt;BB$7)</formula>
    </cfRule>
  </conditionalFormatting>
  <conditionalFormatting sqref="BB16">
    <cfRule type="expression" dxfId="51" priority="62" stopIfTrue="1">
      <formula>AND(NOT(ISBLANK(BB$7)),BB16&gt;BB$7)</formula>
    </cfRule>
  </conditionalFormatting>
  <conditionalFormatting sqref="BB16">
    <cfRule type="expression" dxfId="50" priority="61" stopIfTrue="1">
      <formula>AND(NOT(ISBLANK(BB$7)),BB16&gt;BB$7)</formula>
    </cfRule>
  </conditionalFormatting>
  <conditionalFormatting sqref="BK16">
    <cfRule type="expression" dxfId="49" priority="60" stopIfTrue="1">
      <formula>AND(NOT(ISBLANK(BI$7)),BK16&gt;BI$7)</formula>
    </cfRule>
  </conditionalFormatting>
  <conditionalFormatting sqref="AT16">
    <cfRule type="expression" dxfId="48" priority="59" stopIfTrue="1">
      <formula>AND(NOT(ISBLANK(AT$7)),AT16&gt;AT$7)</formula>
    </cfRule>
  </conditionalFormatting>
  <conditionalFormatting sqref="AT16">
    <cfRule type="expression" dxfId="47" priority="58" stopIfTrue="1">
      <formula>AND(NOT(ISBLANK(AT$7)),AT16&gt;AT$7)</formula>
    </cfRule>
  </conditionalFormatting>
  <conditionalFormatting sqref="AT16">
    <cfRule type="expression" dxfId="46" priority="57" stopIfTrue="1">
      <formula>AND(NOT(ISBLANK(AT$7)),AT16&gt;AT$7)</formula>
    </cfRule>
  </conditionalFormatting>
  <conditionalFormatting sqref="AT16">
    <cfRule type="expression" dxfId="45"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4" priority="55" stopIfTrue="1">
      <formula>AND(NOT(ISBLANK(U$7)),U44&gt;U$7)</formula>
    </cfRule>
  </conditionalFormatting>
  <conditionalFormatting sqref="AA28 AG28 AM28 AQ28 AY28 AU28 BA28 AW28 Y28 AO28 BM28 BO28 BQ28 BS28 BU28 BW28 BY28 CA28 U28 W28 BK28 AE28 AI28 AK28 AS28 BC28 BE28 BG28 BI28">
    <cfRule type="expression" dxfId="43" priority="53" stopIfTrue="1">
      <formula>AND(NOT(ISBLANK(U$7)),U28&gt;U$7)</formula>
    </cfRule>
  </conditionalFormatting>
  <conditionalFormatting sqref="I25">
    <cfRule type="expression" dxfId="42" priority="52" stopIfTrue="1">
      <formula>AND(NOT(ISBLANK(I$7)),I25&gt;I$7)</formula>
    </cfRule>
  </conditionalFormatting>
  <conditionalFormatting sqref="I32">
    <cfRule type="expression" dxfId="41" priority="51" stopIfTrue="1">
      <formula>AND(NOT(ISBLANK(I$7)),I32&gt;I$7)</formula>
    </cfRule>
  </conditionalFormatting>
  <conditionalFormatting sqref="I39">
    <cfRule type="expression" dxfId="40"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39"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38"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37" priority="47" stopIfTrue="1">
      <formula>AND(NOT(ISBLANK(Y$7)),Y36&gt;Y$7)</formula>
    </cfRule>
  </conditionalFormatting>
  <conditionalFormatting sqref="I26">
    <cfRule type="expression" dxfId="36" priority="46" stopIfTrue="1">
      <formula>AND(NOT(ISBLANK(I$7)),I26&gt;I$7)</formula>
    </cfRule>
  </conditionalFormatting>
  <conditionalFormatting sqref="I33">
    <cfRule type="expression" dxfId="35" priority="45" stopIfTrue="1">
      <formula>AND(NOT(ISBLANK(I$7)),I33&gt;I$7)</formula>
    </cfRule>
  </conditionalFormatting>
  <conditionalFormatting sqref="I40">
    <cfRule type="expression" dxfId="34"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3" priority="43" stopIfTrue="1">
      <formula>AND(NOT(ISBLANK(Y$7)),Y25&gt;Y$7)</formula>
    </cfRule>
  </conditionalFormatting>
  <conditionalFormatting sqref="G17 G44">
    <cfRule type="expression" dxfId="32" priority="42" stopIfTrue="1">
      <formula>AND(NOT(ISBLANK(G$7)),G17&gt;G$7)</formula>
    </cfRule>
  </conditionalFormatting>
  <conditionalFormatting sqref="I14">
    <cfRule type="expression" dxfId="31" priority="35" stopIfTrue="1">
      <formula>AND(NOT(ISBLANK(I$7)),I14&gt;I$7)</formula>
    </cfRule>
  </conditionalFormatting>
  <conditionalFormatting sqref="I21">
    <cfRule type="expression" dxfId="30" priority="34" stopIfTrue="1">
      <formula>AND(NOT(ISBLANK(I$7)),I21&gt;I$7)</formula>
    </cfRule>
  </conditionalFormatting>
  <conditionalFormatting sqref="I28">
    <cfRule type="expression" dxfId="29" priority="33" stopIfTrue="1">
      <formula>AND(NOT(ISBLANK(I$7)),I28&gt;I$7)</formula>
    </cfRule>
  </conditionalFormatting>
  <conditionalFormatting sqref="I35">
    <cfRule type="expression" dxfId="28" priority="32" stopIfTrue="1">
      <formula>AND(NOT(ISBLANK(I$7)),I35&gt;I$7)</formula>
    </cfRule>
  </conditionalFormatting>
  <conditionalFormatting sqref="I42">
    <cfRule type="expression" dxfId="27" priority="31" stopIfTrue="1">
      <formula>AND(NOT(ISBLANK(I$7)),I42&gt;I$7)</formula>
    </cfRule>
  </conditionalFormatting>
  <conditionalFormatting sqref="AA43 AG43 Y43 AC43 AE43">
    <cfRule type="expression" dxfId="26" priority="30" stopIfTrue="1">
      <formula>AND(NOT(ISBLANK(Y$7)),Y43&gt;Y$7)</formula>
    </cfRule>
  </conditionalFormatting>
  <conditionalFormatting sqref="AI43 AK43 AM43 AQ43 AS43 AY43 AU43 BA43 BC43 BE43 AW43 AO43 BI43 BM43 BO43 BQ43 BS43 BU43 BW43 BY43 CA43 BG43 BK43">
    <cfRule type="expression" dxfId="25" priority="29" stopIfTrue="1">
      <formula>AND(NOT(ISBLANK(AI$7)),AI43&gt;AI$7)</formula>
    </cfRule>
  </conditionalFormatting>
  <conditionalFormatting sqref="I15">
    <cfRule type="expression" dxfId="24" priority="28" stopIfTrue="1">
      <formula>AND(NOT(ISBLANK(I$7)),I15&gt;I$7)</formula>
    </cfRule>
  </conditionalFormatting>
  <conditionalFormatting sqref="I22">
    <cfRule type="expression" dxfId="23" priority="27" stopIfTrue="1">
      <formula>AND(NOT(ISBLANK(I$7)),I22&gt;I$7)</formula>
    </cfRule>
  </conditionalFormatting>
  <conditionalFormatting sqref="I36">
    <cfRule type="expression" dxfId="22" priority="25" stopIfTrue="1">
      <formula>AND(NOT(ISBLANK(I$7)),I36&gt;I$7)</formula>
    </cfRule>
  </conditionalFormatting>
  <conditionalFormatting sqref="E16:E28 E30:E44">
    <cfRule type="expression" dxfId="21" priority="24" stopIfTrue="1">
      <formula>AND(NOT(ISBLANK(E$7)),E16&gt;E$7)</formula>
    </cfRule>
  </conditionalFormatting>
  <conditionalFormatting sqref="I20">
    <cfRule type="expression" dxfId="20" priority="23" stopIfTrue="1">
      <formula>AND(NOT(ISBLANK(I$7)),I20&gt;I$7)</formula>
    </cfRule>
  </conditionalFormatting>
  <conditionalFormatting sqref="I27">
    <cfRule type="expression" dxfId="19" priority="22" stopIfTrue="1">
      <formula>AND(NOT(ISBLANK(I$7)),I27&gt;I$7)</formula>
    </cfRule>
  </conditionalFormatting>
  <conditionalFormatting sqref="I34">
    <cfRule type="expression" dxfId="18" priority="21" stopIfTrue="1">
      <formula>AND(NOT(ISBLANK(I$7)),I34&gt;I$7)</formula>
    </cfRule>
  </conditionalFormatting>
  <conditionalFormatting sqref="I41">
    <cfRule type="expression" dxfId="17"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6" priority="19" stopIfTrue="1">
      <formula>AND(NOT(ISBLANK(Y$7)),Y26&gt;Y$7)</formula>
    </cfRule>
  </conditionalFormatting>
  <conditionalFormatting sqref="G18:G22 G24:G28 G31:G43">
    <cfRule type="expression" dxfId="15" priority="18" stopIfTrue="1">
      <formula>AND(NOT(ISBLANK(G$7)),G18&gt;G$7)</formula>
    </cfRule>
  </conditionalFormatting>
  <conditionalFormatting sqref="I38">
    <cfRule type="expression" dxfId="14" priority="17" stopIfTrue="1">
      <formula>AND(NOT(ISBLANK(I$7)),I38&gt;I$7)</formula>
    </cfRule>
  </conditionalFormatting>
  <conditionalFormatting sqref="I17">
    <cfRule type="expression" dxfId="13" priority="16" stopIfTrue="1">
      <formula>AND(NOT(ISBLANK(I$7)),I17&gt;I$7)</formula>
    </cfRule>
  </conditionalFormatting>
  <conditionalFormatting sqref="I24">
    <cfRule type="expression" dxfId="12" priority="15" stopIfTrue="1">
      <formula>AND(NOT(ISBLANK(I$7)),I24&gt;I$7)</formula>
    </cfRule>
  </conditionalFormatting>
  <conditionalFormatting sqref="I31">
    <cfRule type="expression" dxfId="11"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0" priority="13" stopIfTrue="1">
      <formula>AND(NOT(ISBLANK(Y$7)),Y30&gt;Y$7)</formula>
    </cfRule>
  </conditionalFormatting>
  <conditionalFormatting sqref="AC28">
    <cfRule type="expression" dxfId="9"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8" priority="11" stopIfTrue="1">
      <formula>AND(NOT(ISBLANK(Y$7)),Y32&gt;Y$7)</formula>
    </cfRule>
  </conditionalFormatting>
  <conditionalFormatting sqref="AC32">
    <cfRule type="expression" dxfId="7" priority="10" stopIfTrue="1">
      <formula>AND(NOT(ISBLANK(AC$7)),AC32&gt;AC$7)</formula>
    </cfRule>
  </conditionalFormatting>
  <conditionalFormatting sqref="G23">
    <cfRule type="expression" dxfId="6" priority="9" stopIfTrue="1">
      <formula>AND(NOT(ISBLANK(G$7)),G23&gt;G$7)</formula>
    </cfRule>
  </conditionalFormatting>
  <conditionalFormatting sqref="G30">
    <cfRule type="expression" dxfId="5" priority="8" stopIfTrue="1">
      <formula>AND(NOT(ISBLANK(G$7)),G30&gt;G$7)</formula>
    </cfRule>
  </conditionalFormatting>
  <conditionalFormatting sqref="I16">
    <cfRule type="expression" dxfId="4" priority="7" stopIfTrue="1">
      <formula>AND(NOT(ISBLANK(I$7)),I16&gt;I$7)</formula>
    </cfRule>
  </conditionalFormatting>
  <conditionalFormatting sqref="I23">
    <cfRule type="expression" dxfId="3" priority="6" stopIfTrue="1">
      <formula>AND(NOT(ISBLANK(I$7)),I23&gt;I$7)</formula>
    </cfRule>
  </conditionalFormatting>
  <conditionalFormatting sqref="I30">
    <cfRule type="expression" dxfId="2" priority="5" stopIfTrue="1">
      <formula>AND(NOT(ISBLANK(I$7)),I30&gt;I$7)</formula>
    </cfRule>
  </conditionalFormatting>
  <conditionalFormatting sqref="I37">
    <cfRule type="expression" dxfId="1" priority="4" stopIfTrue="1">
      <formula>AND(NOT(ISBLANK(I$7)),I37&gt;I$7)</formula>
    </cfRule>
  </conditionalFormatting>
  <conditionalFormatting sqref="I44">
    <cfRule type="expression" dxfId="0" priority="1" stopIfTrue="1">
      <formula>AND(NOT(ISBLANK(I$7)),I44&gt;I$7)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55" zoomScaleNormal="55" workbookViewId="0">
      <pane xSplit="2" ySplit="13" topLeftCell="AU14" activePane="bottomRight" state="frozen"/>
      <selection pane="topRight" activeCell="C1" sqref="C1"/>
      <selection pane="bottomLeft" activeCell="A14" sqref="A14"/>
      <selection pane="bottomRight" activeCell="P32" sqref="P32"/>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07" t="s">
        <v>206</v>
      </c>
      <c r="D4" s="208"/>
      <c r="E4" s="213">
        <v>13</v>
      </c>
      <c r="F4" s="214"/>
      <c r="G4" s="207" t="s">
        <v>209</v>
      </c>
      <c r="H4" s="208"/>
      <c r="I4" s="215">
        <v>99</v>
      </c>
      <c r="J4" s="216"/>
      <c r="K4" s="215">
        <v>100</v>
      </c>
      <c r="L4" s="216"/>
      <c r="M4" s="207" t="s">
        <v>207</v>
      </c>
      <c r="N4" s="208"/>
      <c r="O4" s="209">
        <v>21</v>
      </c>
      <c r="P4" s="210"/>
      <c r="Q4" s="209">
        <v>22</v>
      </c>
      <c r="R4" s="210"/>
      <c r="S4" s="211">
        <v>23</v>
      </c>
      <c r="T4" s="212"/>
      <c r="U4" s="211">
        <v>24</v>
      </c>
      <c r="V4" s="212"/>
      <c r="W4" s="205">
        <v>26</v>
      </c>
      <c r="X4" s="206"/>
      <c r="Y4" s="205">
        <v>27</v>
      </c>
      <c r="Z4" s="206"/>
      <c r="AA4" s="205">
        <v>31</v>
      </c>
      <c r="AB4" s="206"/>
      <c r="AC4" s="205">
        <v>33</v>
      </c>
      <c r="AD4" s="206"/>
      <c r="AE4" s="205">
        <v>39</v>
      </c>
      <c r="AF4" s="206"/>
      <c r="AG4" s="205">
        <v>40</v>
      </c>
      <c r="AH4" s="206"/>
      <c r="AI4" s="205">
        <v>41</v>
      </c>
      <c r="AJ4" s="206"/>
      <c r="AK4" s="205">
        <v>42</v>
      </c>
      <c r="AL4" s="206"/>
      <c r="AM4" s="205">
        <v>46</v>
      </c>
      <c r="AN4" s="206"/>
      <c r="AO4" s="205">
        <v>47</v>
      </c>
      <c r="AP4" s="206"/>
      <c r="AQ4" s="205">
        <v>48</v>
      </c>
      <c r="AR4" s="206"/>
      <c r="AS4" s="205">
        <v>88</v>
      </c>
      <c r="AT4" s="206"/>
      <c r="AU4" s="205">
        <v>51</v>
      </c>
      <c r="AV4" s="206"/>
      <c r="AW4" s="205">
        <v>54</v>
      </c>
      <c r="AX4" s="206"/>
      <c r="AY4" s="205">
        <v>55</v>
      </c>
      <c r="AZ4" s="206"/>
      <c r="BA4" s="205">
        <v>56</v>
      </c>
      <c r="BB4" s="206"/>
      <c r="BC4" s="209">
        <v>57</v>
      </c>
      <c r="BD4" s="210"/>
      <c r="BE4" s="209">
        <v>58</v>
      </c>
      <c r="BF4" s="210"/>
      <c r="BG4" s="205">
        <v>71</v>
      </c>
      <c r="BH4" s="206"/>
      <c r="BI4" s="217">
        <v>63</v>
      </c>
      <c r="BJ4" s="218"/>
      <c r="BK4" s="217">
        <v>64</v>
      </c>
      <c r="BL4" s="218"/>
      <c r="BM4" s="217">
        <v>65</v>
      </c>
      <c r="BN4" s="218"/>
      <c r="BO4" s="217">
        <v>66</v>
      </c>
      <c r="BP4" s="218"/>
      <c r="BQ4" s="217">
        <v>67</v>
      </c>
      <c r="BR4" s="218"/>
      <c r="BS4" s="217">
        <v>68</v>
      </c>
      <c r="BT4" s="218"/>
      <c r="BU4" s="217">
        <v>69</v>
      </c>
      <c r="BV4" s="218"/>
      <c r="BW4" s="219">
        <v>48</v>
      </c>
      <c r="BX4" s="220"/>
      <c r="BY4" s="217">
        <v>79</v>
      </c>
      <c r="BZ4" s="221"/>
      <c r="CA4" s="222"/>
      <c r="CB4" s="217">
        <v>74</v>
      </c>
      <c r="CC4" s="218"/>
      <c r="CD4" s="217">
        <v>82</v>
      </c>
      <c r="CE4" s="218"/>
      <c r="CF4" s="217">
        <v>72</v>
      </c>
      <c r="CG4" s="218"/>
      <c r="CH4" s="217">
        <v>76</v>
      </c>
      <c r="CI4" s="218"/>
      <c r="CJ4" s="217">
        <v>83</v>
      </c>
      <c r="CK4" s="218"/>
      <c r="CL4" s="217">
        <v>73</v>
      </c>
      <c r="CM4" s="218"/>
      <c r="CN4" s="217">
        <v>80</v>
      </c>
      <c r="CO4" s="218"/>
      <c r="CP4" s="217">
        <v>70</v>
      </c>
      <c r="CQ4" s="218"/>
      <c r="CR4" s="217">
        <v>75</v>
      </c>
      <c r="CS4" s="218"/>
      <c r="CT4" s="217">
        <v>77</v>
      </c>
      <c r="CU4" s="218"/>
      <c r="CV4" s="217">
        <v>59</v>
      </c>
      <c r="CW4" s="218"/>
      <c r="CX4" s="217">
        <v>60</v>
      </c>
      <c r="CY4" s="218"/>
      <c r="CZ4" s="217">
        <v>62</v>
      </c>
      <c r="DA4" s="218"/>
      <c r="DB4" s="217">
        <v>84</v>
      </c>
      <c r="DC4" s="218"/>
      <c r="DD4" s="217">
        <v>85</v>
      </c>
      <c r="DE4" s="218"/>
      <c r="DF4" s="217">
        <v>87</v>
      </c>
      <c r="DG4" s="218"/>
      <c r="DH4" s="217">
        <v>53</v>
      </c>
      <c r="DI4" s="218"/>
      <c r="DJ4" s="217"/>
      <c r="DK4" s="218"/>
      <c r="DL4" s="56"/>
    </row>
    <row r="5" spans="1:116" s="57" customFormat="1" ht="28.5" customHeight="1">
      <c r="A5" s="54"/>
      <c r="B5" s="131" t="s">
        <v>10</v>
      </c>
      <c r="C5" s="194" t="s">
        <v>137</v>
      </c>
      <c r="D5" s="195"/>
      <c r="E5" s="203" t="s">
        <v>97</v>
      </c>
      <c r="F5" s="195"/>
      <c r="G5" s="203" t="s">
        <v>98</v>
      </c>
      <c r="H5" s="195"/>
      <c r="I5" s="194" t="s">
        <v>238</v>
      </c>
      <c r="J5" s="195"/>
      <c r="K5" s="194" t="s">
        <v>239</v>
      </c>
      <c r="L5" s="195"/>
      <c r="M5" s="194" t="s">
        <v>99</v>
      </c>
      <c r="N5" s="195"/>
      <c r="O5" s="201" t="s">
        <v>36</v>
      </c>
      <c r="P5" s="202"/>
      <c r="Q5" s="201" t="s">
        <v>37</v>
      </c>
      <c r="R5" s="202"/>
      <c r="S5" s="199" t="s">
        <v>93</v>
      </c>
      <c r="T5" s="200"/>
      <c r="U5" s="199" t="s">
        <v>87</v>
      </c>
      <c r="V5" s="200"/>
      <c r="W5" s="194" t="s">
        <v>195</v>
      </c>
      <c r="X5" s="195"/>
      <c r="Y5" s="194" t="s">
        <v>4</v>
      </c>
      <c r="Z5" s="195"/>
      <c r="AA5" s="203" t="s">
        <v>164</v>
      </c>
      <c r="AB5" s="195"/>
      <c r="AC5" s="194" t="s">
        <v>197</v>
      </c>
      <c r="AD5" s="195"/>
      <c r="AE5" s="194" t="s">
        <v>67</v>
      </c>
      <c r="AF5" s="195"/>
      <c r="AG5" s="194" t="s">
        <v>222</v>
      </c>
      <c r="AH5" s="195"/>
      <c r="AI5" s="194" t="s">
        <v>106</v>
      </c>
      <c r="AJ5" s="195"/>
      <c r="AK5" s="194" t="s">
        <v>248</v>
      </c>
      <c r="AL5" s="195"/>
      <c r="AM5" s="194" t="s">
        <v>6</v>
      </c>
      <c r="AN5" s="195"/>
      <c r="AO5" s="194" t="s">
        <v>8</v>
      </c>
      <c r="AP5" s="195"/>
      <c r="AQ5" s="194" t="s">
        <v>7</v>
      </c>
      <c r="AR5" s="195"/>
      <c r="AS5" s="194" t="s">
        <v>5</v>
      </c>
      <c r="AT5" s="195"/>
      <c r="AU5" s="194" t="s">
        <v>38</v>
      </c>
      <c r="AV5" s="195"/>
      <c r="AW5" s="194" t="s">
        <v>88</v>
      </c>
      <c r="AX5" s="195"/>
      <c r="AY5" s="194" t="s">
        <v>110</v>
      </c>
      <c r="AZ5" s="195"/>
      <c r="BA5" s="194" t="s">
        <v>111</v>
      </c>
      <c r="BB5" s="195"/>
      <c r="BC5" s="201" t="s">
        <v>244</v>
      </c>
      <c r="BD5" s="202"/>
      <c r="BE5" s="201" t="s">
        <v>243</v>
      </c>
      <c r="BF5" s="202"/>
      <c r="BG5" s="194" t="s">
        <v>123</v>
      </c>
      <c r="BH5" s="195"/>
      <c r="BI5" s="194" t="s">
        <v>115</v>
      </c>
      <c r="BJ5" s="195"/>
      <c r="BK5" s="194" t="s">
        <v>116</v>
      </c>
      <c r="BL5" s="195"/>
      <c r="BM5" s="194" t="s">
        <v>117</v>
      </c>
      <c r="BN5" s="195"/>
      <c r="BO5" s="194" t="s">
        <v>118</v>
      </c>
      <c r="BP5" s="195"/>
      <c r="BQ5" s="194" t="s">
        <v>119</v>
      </c>
      <c r="BR5" s="195"/>
      <c r="BS5" s="194" t="s">
        <v>120</v>
      </c>
      <c r="BT5" s="195"/>
      <c r="BU5" s="194" t="s">
        <v>121</v>
      </c>
      <c r="BV5" s="195"/>
      <c r="BW5" s="194" t="s">
        <v>129</v>
      </c>
      <c r="BX5" s="195"/>
      <c r="BY5" s="194" t="s">
        <v>130</v>
      </c>
      <c r="BZ5" s="195"/>
      <c r="CA5" s="56"/>
      <c r="CB5" s="194" t="s">
        <v>126</v>
      </c>
      <c r="CC5" s="195"/>
      <c r="CD5" s="194" t="s">
        <v>56</v>
      </c>
      <c r="CE5" s="195"/>
      <c r="CF5" s="194" t="s">
        <v>124</v>
      </c>
      <c r="CG5" s="195"/>
      <c r="CH5" s="194" t="s">
        <v>127</v>
      </c>
      <c r="CI5" s="195"/>
      <c r="CJ5" s="194" t="s">
        <v>132</v>
      </c>
      <c r="CK5" s="195"/>
      <c r="CL5" s="194" t="s">
        <v>125</v>
      </c>
      <c r="CM5" s="195"/>
      <c r="CN5" s="194" t="s">
        <v>131</v>
      </c>
      <c r="CO5" s="195"/>
      <c r="CP5" s="194" t="s">
        <v>122</v>
      </c>
      <c r="CQ5" s="195"/>
      <c r="CR5" s="194" t="s">
        <v>80</v>
      </c>
      <c r="CS5" s="195"/>
      <c r="CT5" s="194" t="s">
        <v>128</v>
      </c>
      <c r="CU5" s="195"/>
      <c r="CV5" s="194" t="s">
        <v>112</v>
      </c>
      <c r="CW5" s="195"/>
      <c r="CX5" s="194" t="s">
        <v>113</v>
      </c>
      <c r="CY5" s="195"/>
      <c r="CZ5" s="194" t="s">
        <v>114</v>
      </c>
      <c r="DA5" s="195"/>
      <c r="DB5" s="194" t="s">
        <v>133</v>
      </c>
      <c r="DC5" s="195"/>
      <c r="DD5" s="194" t="s">
        <v>18</v>
      </c>
      <c r="DE5" s="195"/>
      <c r="DF5" s="194" t="s">
        <v>40</v>
      </c>
      <c r="DG5" s="195"/>
      <c r="DH5" s="194" t="s">
        <v>203</v>
      </c>
      <c r="DI5" s="195"/>
      <c r="DJ5" s="194" t="s">
        <v>162</v>
      </c>
      <c r="DK5" s="195"/>
      <c r="DL5" s="56"/>
    </row>
    <row r="6" spans="1:116" s="57" customFormat="1" ht="18" customHeight="1">
      <c r="A6" s="54"/>
      <c r="B6" s="131" t="s">
        <v>11</v>
      </c>
      <c r="C6" s="194" t="s">
        <v>2</v>
      </c>
      <c r="D6" s="195"/>
      <c r="E6" s="194" t="s">
        <v>70</v>
      </c>
      <c r="F6" s="195"/>
      <c r="G6" s="194" t="s">
        <v>70</v>
      </c>
      <c r="H6" s="195"/>
      <c r="I6" s="194" t="s">
        <v>163</v>
      </c>
      <c r="J6" s="195"/>
      <c r="K6" s="194" t="s">
        <v>163</v>
      </c>
      <c r="L6" s="195"/>
      <c r="M6" s="194" t="s">
        <v>163</v>
      </c>
      <c r="N6" s="195"/>
      <c r="O6" s="194" t="s">
        <v>3</v>
      </c>
      <c r="P6" s="195"/>
      <c r="Q6" s="194" t="s">
        <v>3</v>
      </c>
      <c r="R6" s="195"/>
      <c r="S6" s="194" t="s">
        <v>3</v>
      </c>
      <c r="T6" s="195"/>
      <c r="U6" s="194" t="s">
        <v>3</v>
      </c>
      <c r="V6" s="195"/>
      <c r="W6" s="194" t="s">
        <v>3</v>
      </c>
      <c r="X6" s="195"/>
      <c r="Y6" s="194" t="s">
        <v>3</v>
      </c>
      <c r="Z6" s="195"/>
      <c r="AA6" s="194" t="s">
        <v>3</v>
      </c>
      <c r="AB6" s="195"/>
      <c r="AC6" s="194" t="s">
        <v>3</v>
      </c>
      <c r="AD6" s="195"/>
      <c r="AE6" s="194" t="s">
        <v>3</v>
      </c>
      <c r="AF6" s="195"/>
      <c r="AG6" s="194" t="s">
        <v>3</v>
      </c>
      <c r="AH6" s="195"/>
      <c r="AI6" s="194" t="s">
        <v>3</v>
      </c>
      <c r="AJ6" s="195"/>
      <c r="AK6" s="194" t="s">
        <v>3</v>
      </c>
      <c r="AL6" s="195"/>
      <c r="AM6" s="194" t="s">
        <v>3</v>
      </c>
      <c r="AN6" s="195"/>
      <c r="AO6" s="194" t="s">
        <v>3</v>
      </c>
      <c r="AP6" s="195"/>
      <c r="AQ6" s="194" t="s">
        <v>3</v>
      </c>
      <c r="AR6" s="195"/>
      <c r="AS6" s="194" t="s">
        <v>3</v>
      </c>
      <c r="AT6" s="195"/>
      <c r="AU6" s="194" t="s">
        <v>3</v>
      </c>
      <c r="AV6" s="195"/>
      <c r="AW6" s="194" t="s">
        <v>3</v>
      </c>
      <c r="AX6" s="195"/>
      <c r="AY6" s="194" t="s">
        <v>3</v>
      </c>
      <c r="AZ6" s="195"/>
      <c r="BA6" s="194" t="s">
        <v>3</v>
      </c>
      <c r="BB6" s="195"/>
      <c r="BC6" s="194" t="s">
        <v>3</v>
      </c>
      <c r="BD6" s="195"/>
      <c r="BE6" s="194" t="s">
        <v>3</v>
      </c>
      <c r="BF6" s="195"/>
      <c r="BG6" s="194" t="s">
        <v>3</v>
      </c>
      <c r="BH6" s="195"/>
      <c r="BI6" s="194" t="s">
        <v>3</v>
      </c>
      <c r="BJ6" s="195"/>
      <c r="BK6" s="194" t="s">
        <v>3</v>
      </c>
      <c r="BL6" s="195"/>
      <c r="BM6" s="194" t="s">
        <v>3</v>
      </c>
      <c r="BN6" s="195"/>
      <c r="BO6" s="194" t="s">
        <v>3</v>
      </c>
      <c r="BP6" s="195"/>
      <c r="BQ6" s="194" t="s">
        <v>3</v>
      </c>
      <c r="BR6" s="195"/>
      <c r="BS6" s="194" t="s">
        <v>3</v>
      </c>
      <c r="BT6" s="195"/>
      <c r="BU6" s="194" t="s">
        <v>3</v>
      </c>
      <c r="BV6" s="195"/>
      <c r="BW6" s="194" t="s">
        <v>3</v>
      </c>
      <c r="BX6" s="195"/>
      <c r="BY6" s="194" t="s">
        <v>3</v>
      </c>
      <c r="BZ6" s="195"/>
      <c r="CA6" s="56" t="s">
        <v>83</v>
      </c>
      <c r="CB6" s="194" t="s">
        <v>3</v>
      </c>
      <c r="CC6" s="195"/>
      <c r="CD6" s="194" t="s">
        <v>3</v>
      </c>
      <c r="CE6" s="195"/>
      <c r="CF6" s="194" t="s">
        <v>3</v>
      </c>
      <c r="CG6" s="195"/>
      <c r="CH6" s="194" t="s">
        <v>3</v>
      </c>
      <c r="CI6" s="195"/>
      <c r="CJ6" s="194" t="s">
        <v>3</v>
      </c>
      <c r="CK6" s="195"/>
      <c r="CL6" s="194" t="s">
        <v>3</v>
      </c>
      <c r="CM6" s="195"/>
      <c r="CN6" s="194" t="s">
        <v>3</v>
      </c>
      <c r="CO6" s="195"/>
      <c r="CP6" s="194" t="s">
        <v>3</v>
      </c>
      <c r="CQ6" s="195"/>
      <c r="CR6" s="194" t="s">
        <v>3</v>
      </c>
      <c r="CS6" s="195"/>
      <c r="CT6" s="194" t="s">
        <v>3</v>
      </c>
      <c r="CU6" s="195"/>
      <c r="CV6" s="194" t="s">
        <v>3</v>
      </c>
      <c r="CW6" s="195"/>
      <c r="CX6" s="194" t="s">
        <v>3</v>
      </c>
      <c r="CY6" s="195"/>
      <c r="CZ6" s="194" t="s">
        <v>3</v>
      </c>
      <c r="DA6" s="195"/>
      <c r="DB6" s="194" t="s">
        <v>3</v>
      </c>
      <c r="DC6" s="195"/>
      <c r="DD6" s="194"/>
      <c r="DE6" s="195"/>
      <c r="DF6" s="194"/>
      <c r="DG6" s="195"/>
      <c r="DH6" s="194" t="s">
        <v>89</v>
      </c>
      <c r="DI6" s="195"/>
      <c r="DJ6" s="194"/>
      <c r="DK6" s="195"/>
      <c r="DL6" s="56"/>
    </row>
    <row r="7" spans="1:116" s="57" customFormat="1" ht="23.25" customHeight="1">
      <c r="A7" s="54"/>
      <c r="B7" s="21" t="s">
        <v>134</v>
      </c>
      <c r="C7" s="196"/>
      <c r="D7" s="197"/>
      <c r="E7" s="196"/>
      <c r="F7" s="197"/>
      <c r="G7" s="196"/>
      <c r="H7" s="197"/>
      <c r="I7" s="196"/>
      <c r="J7" s="197"/>
      <c r="K7" s="196"/>
      <c r="L7" s="197"/>
      <c r="M7" s="196"/>
      <c r="N7" s="197"/>
      <c r="O7" s="196"/>
      <c r="P7" s="197"/>
      <c r="Q7" s="196"/>
      <c r="R7" s="197"/>
      <c r="S7" s="196"/>
      <c r="T7" s="197"/>
      <c r="U7" s="196"/>
      <c r="V7" s="197"/>
      <c r="W7" s="196"/>
      <c r="X7" s="197"/>
      <c r="Y7" s="196"/>
      <c r="Z7" s="197"/>
      <c r="AA7" s="196"/>
      <c r="AB7" s="197"/>
      <c r="AC7" s="196"/>
      <c r="AD7" s="197"/>
      <c r="AE7" s="196"/>
      <c r="AF7" s="197"/>
      <c r="AG7" s="196"/>
      <c r="AH7" s="197"/>
      <c r="AI7" s="196"/>
      <c r="AJ7" s="197"/>
      <c r="AK7" s="196"/>
      <c r="AL7" s="197"/>
      <c r="AM7" s="196"/>
      <c r="AN7" s="197"/>
      <c r="AO7" s="196"/>
      <c r="AP7" s="197"/>
      <c r="AQ7" s="196"/>
      <c r="AR7" s="197"/>
      <c r="AS7" s="196"/>
      <c r="AT7" s="197"/>
      <c r="AU7" s="196"/>
      <c r="AV7" s="197"/>
      <c r="AW7" s="196"/>
      <c r="AX7" s="197"/>
      <c r="AY7" s="196"/>
      <c r="AZ7" s="197"/>
      <c r="BA7" s="196"/>
      <c r="BB7" s="197"/>
      <c r="BC7" s="196"/>
      <c r="BD7" s="197"/>
      <c r="BE7" s="196"/>
      <c r="BF7" s="197"/>
      <c r="BG7" s="196"/>
      <c r="BH7" s="197"/>
      <c r="BI7" s="196"/>
      <c r="BJ7" s="197"/>
      <c r="BK7" s="196"/>
      <c r="BL7" s="197"/>
      <c r="BM7" s="196"/>
      <c r="BN7" s="197"/>
      <c r="BO7" s="196"/>
      <c r="BP7" s="197"/>
      <c r="BQ7" s="196"/>
      <c r="BR7" s="197"/>
      <c r="BS7" s="196"/>
      <c r="BT7" s="197"/>
      <c r="BU7" s="196"/>
      <c r="BV7" s="197"/>
      <c r="BW7" s="196"/>
      <c r="BX7" s="197"/>
      <c r="BY7" s="196"/>
      <c r="BZ7" s="197"/>
      <c r="CA7" s="58" t="s">
        <v>84</v>
      </c>
      <c r="CB7" s="196"/>
      <c r="CC7" s="197"/>
      <c r="CD7" s="196"/>
      <c r="CE7" s="197"/>
      <c r="CF7" s="196"/>
      <c r="CG7" s="197"/>
      <c r="CH7" s="196"/>
      <c r="CI7" s="197"/>
      <c r="CJ7" s="196"/>
      <c r="CK7" s="197"/>
      <c r="CL7" s="196"/>
      <c r="CM7" s="197"/>
      <c r="CN7" s="196"/>
      <c r="CO7" s="197"/>
      <c r="CP7" s="196"/>
      <c r="CQ7" s="197"/>
      <c r="CR7" s="196"/>
      <c r="CS7" s="197"/>
      <c r="CT7" s="196"/>
      <c r="CU7" s="197"/>
      <c r="CV7" s="196"/>
      <c r="CW7" s="197"/>
      <c r="CX7" s="196"/>
      <c r="CY7" s="197"/>
      <c r="CZ7" s="196"/>
      <c r="DA7" s="197"/>
      <c r="DB7" s="196"/>
      <c r="DC7" s="197"/>
      <c r="DD7" s="196"/>
      <c r="DE7" s="197"/>
      <c r="DF7" s="196"/>
      <c r="DG7" s="197"/>
      <c r="DH7" s="196"/>
      <c r="DI7" s="197"/>
      <c r="DJ7" s="196"/>
      <c r="DK7" s="197"/>
      <c r="DL7" s="56"/>
    </row>
    <row r="8" spans="1:116" s="57" customFormat="1" ht="22.5" customHeight="1">
      <c r="A8" s="54"/>
      <c r="B8" s="21" t="s">
        <v>135</v>
      </c>
      <c r="C8" s="196"/>
      <c r="D8" s="198"/>
      <c r="E8" s="196"/>
      <c r="F8" s="198"/>
      <c r="G8" s="196"/>
      <c r="H8" s="198"/>
      <c r="I8" s="196"/>
      <c r="J8" s="198"/>
      <c r="K8" s="196"/>
      <c r="L8" s="198"/>
      <c r="M8" s="196"/>
      <c r="N8" s="198"/>
      <c r="O8" s="196"/>
      <c r="P8" s="198"/>
      <c r="Q8" s="196"/>
      <c r="R8" s="198"/>
      <c r="S8" s="196"/>
      <c r="T8" s="198"/>
      <c r="U8" s="196"/>
      <c r="V8" s="198"/>
      <c r="W8" s="196"/>
      <c r="X8" s="198"/>
      <c r="Y8" s="196"/>
      <c r="Z8" s="198"/>
      <c r="AA8" s="196"/>
      <c r="AB8" s="198"/>
      <c r="AC8" s="196"/>
      <c r="AD8" s="198"/>
      <c r="AE8" s="196"/>
      <c r="AF8" s="198"/>
      <c r="AG8" s="196"/>
      <c r="AH8" s="198"/>
      <c r="AI8" s="196"/>
      <c r="AJ8" s="198"/>
      <c r="AK8" s="196"/>
      <c r="AL8" s="198"/>
      <c r="AM8" s="196"/>
      <c r="AN8" s="198"/>
      <c r="AO8" s="196"/>
      <c r="AP8" s="198"/>
      <c r="AQ8" s="196"/>
      <c r="AR8" s="198"/>
      <c r="AS8" s="196"/>
      <c r="AT8" s="198"/>
      <c r="AU8" s="196"/>
      <c r="AV8" s="198"/>
      <c r="AW8" s="196"/>
      <c r="AX8" s="198"/>
      <c r="AY8" s="196"/>
      <c r="AZ8" s="198"/>
      <c r="BA8" s="196"/>
      <c r="BB8" s="198"/>
      <c r="BC8" s="196"/>
      <c r="BD8" s="198"/>
      <c r="BE8" s="196"/>
      <c r="BF8" s="198"/>
      <c r="BG8" s="196"/>
      <c r="BH8" s="198"/>
      <c r="BI8" s="196"/>
      <c r="BJ8" s="198"/>
      <c r="BK8" s="196"/>
      <c r="BL8" s="198"/>
      <c r="BM8" s="196"/>
      <c r="BN8" s="198"/>
      <c r="BO8" s="196"/>
      <c r="BP8" s="198"/>
      <c r="BQ8" s="196"/>
      <c r="BR8" s="198"/>
      <c r="BS8" s="196"/>
      <c r="BT8" s="198"/>
      <c r="BU8" s="196"/>
      <c r="BV8" s="198"/>
      <c r="BW8" s="196"/>
      <c r="BX8" s="198"/>
      <c r="BY8" s="196"/>
      <c r="BZ8" s="198"/>
      <c r="CA8" s="128"/>
      <c r="CB8" s="196"/>
      <c r="CC8" s="198"/>
      <c r="CD8" s="196"/>
      <c r="CE8" s="198"/>
      <c r="CF8" s="196"/>
      <c r="CG8" s="198"/>
      <c r="CH8" s="196"/>
      <c r="CI8" s="198"/>
      <c r="CJ8" s="196"/>
      <c r="CK8" s="198"/>
      <c r="CL8" s="196"/>
      <c r="CM8" s="198"/>
      <c r="CN8" s="196"/>
      <c r="CO8" s="198"/>
      <c r="CP8" s="196"/>
      <c r="CQ8" s="198"/>
      <c r="CR8" s="196"/>
      <c r="CS8" s="198"/>
      <c r="CT8" s="196"/>
      <c r="CU8" s="198"/>
      <c r="CV8" s="196"/>
      <c r="CW8" s="198"/>
      <c r="CX8" s="196"/>
      <c r="CY8" s="198"/>
      <c r="CZ8" s="196"/>
      <c r="DA8" s="198"/>
      <c r="DB8" s="196"/>
      <c r="DC8" s="198"/>
      <c r="DD8" s="196"/>
      <c r="DE8" s="198"/>
      <c r="DF8" s="196"/>
      <c r="DG8" s="198"/>
      <c r="DH8" s="196"/>
      <c r="DI8" s="198"/>
      <c r="DJ8" s="196"/>
      <c r="DK8" s="197"/>
      <c r="DL8" s="56"/>
    </row>
    <row r="9" spans="1:116" s="57" customFormat="1" ht="23.25" customHeight="1">
      <c r="A9" s="54"/>
      <c r="B9" s="21" t="s">
        <v>136</v>
      </c>
      <c r="C9" s="196"/>
      <c r="D9" s="198"/>
      <c r="E9" s="196"/>
      <c r="F9" s="198"/>
      <c r="G9" s="196"/>
      <c r="H9" s="198"/>
      <c r="I9" s="196"/>
      <c r="J9" s="198"/>
      <c r="K9" s="196"/>
      <c r="L9" s="198"/>
      <c r="M9" s="196"/>
      <c r="N9" s="198"/>
      <c r="O9" s="196"/>
      <c r="P9" s="198"/>
      <c r="Q9" s="196"/>
      <c r="R9" s="198"/>
      <c r="S9" s="196"/>
      <c r="T9" s="198"/>
      <c r="U9" s="196"/>
      <c r="V9" s="198"/>
      <c r="W9" s="196"/>
      <c r="X9" s="198"/>
      <c r="Y9" s="196"/>
      <c r="Z9" s="198"/>
      <c r="AA9" s="196"/>
      <c r="AB9" s="198"/>
      <c r="AC9" s="196"/>
      <c r="AD9" s="198"/>
      <c r="AE9" s="196"/>
      <c r="AF9" s="198"/>
      <c r="AG9" s="196"/>
      <c r="AH9" s="198"/>
      <c r="AI9" s="196"/>
      <c r="AJ9" s="198"/>
      <c r="AK9" s="196"/>
      <c r="AL9" s="198"/>
      <c r="AM9" s="196"/>
      <c r="AN9" s="198"/>
      <c r="AO9" s="196"/>
      <c r="AP9" s="198"/>
      <c r="AQ9" s="196"/>
      <c r="AR9" s="198"/>
      <c r="AS9" s="196"/>
      <c r="AT9" s="198"/>
      <c r="AU9" s="196"/>
      <c r="AV9" s="198"/>
      <c r="AW9" s="196"/>
      <c r="AX9" s="198"/>
      <c r="AY9" s="196"/>
      <c r="AZ9" s="198"/>
      <c r="BA9" s="196"/>
      <c r="BB9" s="198"/>
      <c r="BC9" s="196"/>
      <c r="BD9" s="198"/>
      <c r="BE9" s="196"/>
      <c r="BF9" s="198"/>
      <c r="BG9" s="196"/>
      <c r="BH9" s="198"/>
      <c r="BI9" s="196"/>
      <c r="BJ9" s="198"/>
      <c r="BK9" s="196"/>
      <c r="BL9" s="198"/>
      <c r="BM9" s="196"/>
      <c r="BN9" s="198"/>
      <c r="BO9" s="196"/>
      <c r="BP9" s="198"/>
      <c r="BQ9" s="196"/>
      <c r="BR9" s="198"/>
      <c r="BS9" s="196"/>
      <c r="BT9" s="198"/>
      <c r="BU9" s="196"/>
      <c r="BV9" s="198"/>
      <c r="BW9" s="196"/>
      <c r="BX9" s="198"/>
      <c r="BY9" s="196"/>
      <c r="BZ9" s="198"/>
      <c r="CA9" s="58"/>
      <c r="CB9" s="196"/>
      <c r="CC9" s="198"/>
      <c r="CD9" s="196"/>
      <c r="CE9" s="198"/>
      <c r="CF9" s="196"/>
      <c r="CG9" s="198"/>
      <c r="CH9" s="196"/>
      <c r="CI9" s="198"/>
      <c r="CJ9" s="196"/>
      <c r="CK9" s="198"/>
      <c r="CL9" s="196"/>
      <c r="CM9" s="198"/>
      <c r="CN9" s="196"/>
      <c r="CO9" s="198"/>
      <c r="CP9" s="196"/>
      <c r="CQ9" s="198"/>
      <c r="CR9" s="196"/>
      <c r="CS9" s="198"/>
      <c r="CT9" s="196"/>
      <c r="CU9" s="198"/>
      <c r="CV9" s="196"/>
      <c r="CW9" s="198"/>
      <c r="CX9" s="196"/>
      <c r="CY9" s="198"/>
      <c r="CZ9" s="196"/>
      <c r="DA9" s="198"/>
      <c r="DB9" s="196"/>
      <c r="DC9" s="198"/>
      <c r="DD9" s="196"/>
      <c r="DE9" s="198"/>
      <c r="DF9" s="196"/>
      <c r="DG9" s="198"/>
      <c r="DH9" s="196"/>
      <c r="DI9" s="198"/>
      <c r="DJ9" s="196"/>
      <c r="DK9" s="197"/>
      <c r="DL9" s="56"/>
    </row>
    <row r="10" spans="1:116" s="57" customFormat="1" ht="15.75" customHeight="1">
      <c r="A10" s="54"/>
      <c r="B10" s="131" t="s">
        <v>71</v>
      </c>
      <c r="C10" s="194" t="s">
        <v>82</v>
      </c>
      <c r="D10" s="195"/>
      <c r="E10" s="194" t="s">
        <v>220</v>
      </c>
      <c r="F10" s="195"/>
      <c r="G10" s="194" t="s">
        <v>75</v>
      </c>
      <c r="H10" s="195"/>
      <c r="I10" s="194" t="s">
        <v>245</v>
      </c>
      <c r="J10" s="195"/>
      <c r="K10" s="194" t="s">
        <v>246</v>
      </c>
      <c r="L10" s="195"/>
      <c r="M10" s="194" t="s">
        <v>75</v>
      </c>
      <c r="N10" s="195"/>
      <c r="O10" s="194" t="s">
        <v>86</v>
      </c>
      <c r="P10" s="195"/>
      <c r="Q10" s="194" t="s">
        <v>86</v>
      </c>
      <c r="R10" s="195"/>
      <c r="S10" s="194" t="s">
        <v>86</v>
      </c>
      <c r="T10" s="195"/>
      <c r="U10" s="194" t="s">
        <v>86</v>
      </c>
      <c r="V10" s="195"/>
      <c r="W10" s="194" t="s">
        <v>86</v>
      </c>
      <c r="X10" s="195"/>
      <c r="Y10" s="194" t="s">
        <v>86</v>
      </c>
      <c r="Z10" s="195"/>
      <c r="AA10" s="194" t="s">
        <v>86</v>
      </c>
      <c r="AB10" s="195"/>
      <c r="AC10" s="194" t="s">
        <v>86</v>
      </c>
      <c r="AD10" s="195"/>
      <c r="AE10" s="194" t="s">
        <v>86</v>
      </c>
      <c r="AF10" s="195"/>
      <c r="AG10" s="194" t="s">
        <v>75</v>
      </c>
      <c r="AH10" s="195"/>
      <c r="AI10" s="194" t="s">
        <v>75</v>
      </c>
      <c r="AJ10" s="195"/>
      <c r="AK10" s="194" t="s">
        <v>86</v>
      </c>
      <c r="AL10" s="195"/>
      <c r="AM10" s="194" t="s">
        <v>75</v>
      </c>
      <c r="AN10" s="195"/>
      <c r="AO10" s="194" t="s">
        <v>75</v>
      </c>
      <c r="AP10" s="195"/>
      <c r="AQ10" s="194" t="s">
        <v>75</v>
      </c>
      <c r="AR10" s="195"/>
      <c r="AS10" s="194" t="s">
        <v>86</v>
      </c>
      <c r="AT10" s="195"/>
      <c r="AU10" s="194" t="s">
        <v>86</v>
      </c>
      <c r="AV10" s="195"/>
      <c r="AW10" s="194" t="s">
        <v>86</v>
      </c>
      <c r="AX10" s="195"/>
      <c r="AY10" s="194" t="s">
        <v>86</v>
      </c>
      <c r="AZ10" s="195"/>
      <c r="BA10" s="194" t="s">
        <v>86</v>
      </c>
      <c r="BB10" s="195"/>
      <c r="BC10" s="194" t="s">
        <v>86</v>
      </c>
      <c r="BD10" s="195"/>
      <c r="BE10" s="194" t="s">
        <v>86</v>
      </c>
      <c r="BF10" s="195"/>
      <c r="BG10" s="194" t="s">
        <v>86</v>
      </c>
      <c r="BH10" s="195"/>
      <c r="BI10" s="194" t="s">
        <v>86</v>
      </c>
      <c r="BJ10" s="195"/>
      <c r="BK10" s="194" t="s">
        <v>86</v>
      </c>
      <c r="BL10" s="195"/>
      <c r="BM10" s="194" t="s">
        <v>86</v>
      </c>
      <c r="BN10" s="195"/>
      <c r="BO10" s="194" t="s">
        <v>86</v>
      </c>
      <c r="BP10" s="195"/>
      <c r="BQ10" s="194" t="s">
        <v>86</v>
      </c>
      <c r="BR10" s="195"/>
      <c r="BS10" s="194" t="s">
        <v>86</v>
      </c>
      <c r="BT10" s="195"/>
      <c r="BU10" s="194" t="s">
        <v>86</v>
      </c>
      <c r="BV10" s="195"/>
      <c r="BW10" s="194" t="s">
        <v>86</v>
      </c>
      <c r="BX10" s="195"/>
      <c r="BY10" s="194" t="s">
        <v>86</v>
      </c>
      <c r="BZ10" s="195"/>
      <c r="CA10" s="56"/>
      <c r="CB10" s="194" t="s">
        <v>86</v>
      </c>
      <c r="CC10" s="195"/>
      <c r="CD10" s="194" t="s">
        <v>86</v>
      </c>
      <c r="CE10" s="195"/>
      <c r="CF10" s="194" t="s">
        <v>86</v>
      </c>
      <c r="CG10" s="195"/>
      <c r="CH10" s="194" t="s">
        <v>86</v>
      </c>
      <c r="CI10" s="195"/>
      <c r="CJ10" s="194" t="s">
        <v>86</v>
      </c>
      <c r="CK10" s="195"/>
      <c r="CL10" s="194" t="s">
        <v>86</v>
      </c>
      <c r="CM10" s="195"/>
      <c r="CN10" s="194" t="s">
        <v>86</v>
      </c>
      <c r="CO10" s="195"/>
      <c r="CP10" s="194" t="s">
        <v>86</v>
      </c>
      <c r="CQ10" s="195"/>
      <c r="CR10" s="194" t="s">
        <v>86</v>
      </c>
      <c r="CS10" s="195"/>
      <c r="CT10" s="194" t="s">
        <v>86</v>
      </c>
      <c r="CU10" s="195"/>
      <c r="CV10" s="194" t="s">
        <v>86</v>
      </c>
      <c r="CW10" s="195"/>
      <c r="CX10" s="194" t="s">
        <v>86</v>
      </c>
      <c r="CY10" s="195"/>
      <c r="CZ10" s="194" t="s">
        <v>86</v>
      </c>
      <c r="DA10" s="195"/>
      <c r="DB10" s="194" t="s">
        <v>86</v>
      </c>
      <c r="DC10" s="195"/>
      <c r="DD10" s="194" t="s">
        <v>75</v>
      </c>
      <c r="DE10" s="195"/>
      <c r="DF10" s="194" t="s">
        <v>86</v>
      </c>
      <c r="DG10" s="195"/>
      <c r="DH10" s="194"/>
      <c r="DI10" s="195"/>
      <c r="DJ10" s="194"/>
      <c r="DK10" s="195"/>
      <c r="DL10" s="56"/>
    </row>
    <row r="11" spans="1:116" s="57" customFormat="1" ht="16.5" customHeight="1">
      <c r="A11" s="54"/>
      <c r="B11" s="131" t="s">
        <v>12</v>
      </c>
      <c r="C11" s="194" t="s">
        <v>210</v>
      </c>
      <c r="D11" s="195"/>
      <c r="E11" s="194" t="s">
        <v>210</v>
      </c>
      <c r="F11" s="195"/>
      <c r="G11" s="194" t="s">
        <v>217</v>
      </c>
      <c r="H11" s="195"/>
      <c r="I11" s="194" t="s">
        <v>210</v>
      </c>
      <c r="J11" s="195"/>
      <c r="K11" s="194" t="s">
        <v>210</v>
      </c>
      <c r="L11" s="195"/>
      <c r="M11" s="194" t="s">
        <v>217</v>
      </c>
      <c r="N11" s="195"/>
      <c r="O11" s="194" t="s">
        <v>214</v>
      </c>
      <c r="P11" s="195"/>
      <c r="Q11" s="194" t="s">
        <v>213</v>
      </c>
      <c r="R11" s="195"/>
      <c r="S11" s="194" t="s">
        <v>214</v>
      </c>
      <c r="T11" s="195"/>
      <c r="U11" s="194" t="s">
        <v>213</v>
      </c>
      <c r="V11" s="195"/>
      <c r="W11" s="194" t="s">
        <v>214</v>
      </c>
      <c r="X11" s="195"/>
      <c r="Y11" s="194" t="s">
        <v>213</v>
      </c>
      <c r="Z11" s="195"/>
      <c r="AA11" s="194" t="s">
        <v>214</v>
      </c>
      <c r="AB11" s="195"/>
      <c r="AC11" s="194" t="s">
        <v>212</v>
      </c>
      <c r="AD11" s="195"/>
      <c r="AE11" s="194" t="s">
        <v>213</v>
      </c>
      <c r="AF11" s="195"/>
      <c r="AG11" s="194" t="s">
        <v>212</v>
      </c>
      <c r="AH11" s="195"/>
      <c r="AI11" s="194" t="s">
        <v>212</v>
      </c>
      <c r="AJ11" s="195"/>
      <c r="AK11" s="194" t="s">
        <v>213</v>
      </c>
      <c r="AL11" s="195"/>
      <c r="AM11" s="194" t="s">
        <v>213</v>
      </c>
      <c r="AN11" s="195"/>
      <c r="AO11" s="194" t="s">
        <v>213</v>
      </c>
      <c r="AP11" s="195"/>
      <c r="AQ11" s="199" t="s">
        <v>204</v>
      </c>
      <c r="AR11" s="200"/>
      <c r="AS11" s="199" t="s">
        <v>204</v>
      </c>
      <c r="AT11" s="200"/>
      <c r="AU11" s="199" t="s">
        <v>204</v>
      </c>
      <c r="AV11" s="200"/>
      <c r="AW11" s="194" t="s">
        <v>213</v>
      </c>
      <c r="AX11" s="195"/>
      <c r="AY11" s="199" t="s">
        <v>204</v>
      </c>
      <c r="AZ11" s="200"/>
      <c r="BA11" s="199" t="s">
        <v>204</v>
      </c>
      <c r="BB11" s="200"/>
      <c r="BC11" s="199" t="s">
        <v>204</v>
      </c>
      <c r="BD11" s="200"/>
      <c r="BE11" s="199" t="s">
        <v>204</v>
      </c>
      <c r="BF11" s="200"/>
      <c r="BG11" s="199" t="s">
        <v>204</v>
      </c>
      <c r="BH11" s="200"/>
      <c r="BI11" s="199" t="s">
        <v>204</v>
      </c>
      <c r="BJ11" s="200"/>
      <c r="BK11" s="199" t="s">
        <v>204</v>
      </c>
      <c r="BL11" s="200"/>
      <c r="BM11" s="199" t="s">
        <v>204</v>
      </c>
      <c r="BN11" s="200"/>
      <c r="BO11" s="199" t="s">
        <v>204</v>
      </c>
      <c r="BP11" s="200"/>
      <c r="BQ11" s="199" t="s">
        <v>204</v>
      </c>
      <c r="BR11" s="200"/>
      <c r="BS11" s="199" t="s">
        <v>204</v>
      </c>
      <c r="BT11" s="200"/>
      <c r="BU11" s="199" t="s">
        <v>204</v>
      </c>
      <c r="BV11" s="200"/>
      <c r="BW11" s="199" t="s">
        <v>204</v>
      </c>
      <c r="BX11" s="200"/>
      <c r="BY11" s="199" t="s">
        <v>204</v>
      </c>
      <c r="BZ11" s="200"/>
      <c r="CA11" s="126"/>
      <c r="CB11" s="199" t="s">
        <v>204</v>
      </c>
      <c r="CC11" s="200"/>
      <c r="CD11" s="199" t="s">
        <v>204</v>
      </c>
      <c r="CE11" s="200"/>
      <c r="CF11" s="199" t="s">
        <v>204</v>
      </c>
      <c r="CG11" s="200"/>
      <c r="CH11" s="199" t="s">
        <v>204</v>
      </c>
      <c r="CI11" s="200"/>
      <c r="CJ11" s="199" t="s">
        <v>204</v>
      </c>
      <c r="CK11" s="200"/>
      <c r="CL11" s="199" t="s">
        <v>204</v>
      </c>
      <c r="CM11" s="200"/>
      <c r="CN11" s="199" t="s">
        <v>204</v>
      </c>
      <c r="CO11" s="200"/>
      <c r="CP11" s="199" t="s">
        <v>204</v>
      </c>
      <c r="CQ11" s="200"/>
      <c r="CR11" s="199" t="s">
        <v>204</v>
      </c>
      <c r="CS11" s="200"/>
      <c r="CT11" s="199" t="s">
        <v>204</v>
      </c>
      <c r="CU11" s="200"/>
      <c r="CV11" s="199" t="s">
        <v>204</v>
      </c>
      <c r="CW11" s="200"/>
      <c r="CX11" s="199" t="s">
        <v>204</v>
      </c>
      <c r="CY11" s="200"/>
      <c r="CZ11" s="199" t="s">
        <v>204</v>
      </c>
      <c r="DA11" s="200"/>
      <c r="DB11" s="199" t="s">
        <v>204</v>
      </c>
      <c r="DC11" s="200"/>
      <c r="DD11" s="204"/>
      <c r="DE11" s="204"/>
      <c r="DF11" s="204"/>
      <c r="DG11" s="204"/>
      <c r="DH11" s="204"/>
      <c r="DI11" s="204"/>
      <c r="DJ11" s="194"/>
      <c r="DK11" s="195"/>
      <c r="DL11" s="56"/>
    </row>
    <row r="12" spans="1:116" s="57" customFormat="1" ht="25.5" customHeight="1">
      <c r="A12" s="54"/>
      <c r="B12" s="131" t="s">
        <v>13</v>
      </c>
      <c r="C12" s="194">
        <v>30</v>
      </c>
      <c r="D12" s="195"/>
      <c r="E12" s="194">
        <v>30</v>
      </c>
      <c r="F12" s="195"/>
      <c r="G12" s="194">
        <v>24</v>
      </c>
      <c r="H12" s="195"/>
      <c r="I12" s="194">
        <v>30</v>
      </c>
      <c r="J12" s="195"/>
      <c r="K12" s="194">
        <v>30</v>
      </c>
      <c r="L12" s="195"/>
      <c r="M12" s="194">
        <v>24</v>
      </c>
      <c r="N12" s="195"/>
      <c r="O12" s="194">
        <v>4</v>
      </c>
      <c r="P12" s="195"/>
      <c r="Q12" s="194">
        <v>1</v>
      </c>
      <c r="R12" s="195"/>
      <c r="S12" s="194">
        <v>4</v>
      </c>
      <c r="T12" s="195"/>
      <c r="U12" s="194">
        <v>1</v>
      </c>
      <c r="V12" s="195"/>
      <c r="W12" s="194">
        <v>4</v>
      </c>
      <c r="X12" s="195"/>
      <c r="Y12" s="194">
        <v>1</v>
      </c>
      <c r="Z12" s="195"/>
      <c r="AA12" s="194">
        <v>4</v>
      </c>
      <c r="AB12" s="195"/>
      <c r="AC12" s="194">
        <v>2</v>
      </c>
      <c r="AD12" s="195"/>
      <c r="AE12" s="194">
        <v>1</v>
      </c>
      <c r="AF12" s="195"/>
      <c r="AG12" s="194">
        <v>2</v>
      </c>
      <c r="AH12" s="195"/>
      <c r="AI12" s="194">
        <v>2</v>
      </c>
      <c r="AJ12" s="195"/>
      <c r="AK12" s="194">
        <v>1</v>
      </c>
      <c r="AL12" s="195"/>
      <c r="AM12" s="194">
        <v>1</v>
      </c>
      <c r="AN12" s="195"/>
      <c r="AO12" s="194">
        <v>1</v>
      </c>
      <c r="AP12" s="195"/>
      <c r="AQ12" s="194"/>
      <c r="AR12" s="195"/>
      <c r="AS12" s="194"/>
      <c r="AT12" s="195"/>
      <c r="AU12" s="194"/>
      <c r="AV12" s="195"/>
      <c r="AW12" s="194">
        <v>1</v>
      </c>
      <c r="AX12" s="195"/>
      <c r="AY12" s="194"/>
      <c r="AZ12" s="195"/>
      <c r="BA12" s="194"/>
      <c r="BB12" s="195"/>
      <c r="BC12" s="194"/>
      <c r="BD12" s="195"/>
      <c r="BE12" s="194"/>
      <c r="BF12" s="195"/>
      <c r="BG12" s="194"/>
      <c r="BH12" s="195"/>
      <c r="BI12" s="194"/>
      <c r="BJ12" s="195"/>
      <c r="BK12" s="194"/>
      <c r="BL12" s="195"/>
      <c r="BM12" s="194"/>
      <c r="BN12" s="195"/>
      <c r="BO12" s="194"/>
      <c r="BP12" s="195"/>
      <c r="BQ12" s="194"/>
      <c r="BR12" s="195"/>
      <c r="BS12" s="194"/>
      <c r="BT12" s="195"/>
      <c r="BU12" s="194"/>
      <c r="BV12" s="195"/>
      <c r="BW12" s="194"/>
      <c r="BX12" s="195"/>
      <c r="BY12" s="194"/>
      <c r="BZ12" s="195"/>
      <c r="CA12" s="56"/>
      <c r="CB12" s="194"/>
      <c r="CC12" s="195"/>
      <c r="CD12" s="194"/>
      <c r="CE12" s="195"/>
      <c r="CF12" s="194"/>
      <c r="CG12" s="195"/>
      <c r="CH12" s="194"/>
      <c r="CI12" s="195"/>
      <c r="CJ12" s="194"/>
      <c r="CK12" s="195"/>
      <c r="CL12" s="194"/>
      <c r="CM12" s="195"/>
      <c r="CN12" s="194"/>
      <c r="CO12" s="195"/>
      <c r="CP12" s="194"/>
      <c r="CQ12" s="195"/>
      <c r="CR12" s="194"/>
      <c r="CS12" s="195"/>
      <c r="CT12" s="194"/>
      <c r="CU12" s="195"/>
      <c r="CV12" s="194"/>
      <c r="CW12" s="195"/>
      <c r="CX12" s="194"/>
      <c r="CY12" s="195"/>
      <c r="CZ12" s="194"/>
      <c r="DA12" s="195"/>
      <c r="DB12" s="194"/>
      <c r="DC12" s="195"/>
      <c r="DD12" s="194"/>
      <c r="DE12" s="195"/>
      <c r="DF12" s="194"/>
      <c r="DG12" s="195"/>
      <c r="DH12" s="194"/>
      <c r="DI12" s="195"/>
      <c r="DJ12" s="194"/>
      <c r="DK12" s="195"/>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4">
        <f>'[1]ביוב גולמי I'!B3</f>
        <v>62790</v>
      </c>
      <c r="D14" s="63"/>
      <c r="E14" s="64">
        <f>'[2]נקודה א- שפכים '!E14</f>
        <v>26.3</v>
      </c>
      <c r="F14" s="63"/>
      <c r="G14" s="62"/>
      <c r="H14" s="63"/>
      <c r="I14" s="64"/>
      <c r="J14" s="63"/>
      <c r="K14" s="64"/>
      <c r="L14" s="63"/>
      <c r="M14" s="166">
        <f>'[1]ביוב גולמי I'!P3</f>
        <v>7.71</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4">
        <f>'[1]ביוב גולמי I'!B4</f>
        <v>76336</v>
      </c>
      <c r="D15" s="62"/>
      <c r="E15" s="64">
        <f>'[2]נקודה א- שפכים '!E15</f>
        <v>27.1</v>
      </c>
      <c r="F15" s="63"/>
      <c r="G15" s="62"/>
      <c r="H15" s="63"/>
      <c r="I15" s="64"/>
      <c r="J15" s="63"/>
      <c r="K15" s="64"/>
      <c r="L15" s="63"/>
      <c r="M15" s="166"/>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4">
        <f>'[1]ביוב גולמי I'!B5</f>
        <v>58691</v>
      </c>
      <c r="D16" s="62"/>
      <c r="E16" s="64">
        <f>'[2]נקודה א- שפכים '!E16</f>
        <v>28.1</v>
      </c>
      <c r="F16" s="63"/>
      <c r="G16" s="62"/>
      <c r="H16" s="63"/>
      <c r="I16" s="64"/>
      <c r="J16" s="63"/>
      <c r="K16" s="64"/>
      <c r="L16" s="63"/>
      <c r="M16" s="166"/>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4">
        <f>'[1]ביוב גולמי I'!B6</f>
        <v>72841</v>
      </c>
      <c r="D17" s="62"/>
      <c r="E17" s="64">
        <f>'[2]נקודה א- שפכים '!E17</f>
        <v>27.5</v>
      </c>
      <c r="F17" s="63"/>
      <c r="G17" s="62"/>
      <c r="H17" s="63"/>
      <c r="I17" s="64"/>
      <c r="J17" s="63"/>
      <c r="K17" s="64"/>
      <c r="L17" s="63"/>
      <c r="M17" s="166">
        <f>'[1]ביוב גולמי I'!P6</f>
        <v>7.75</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3"/>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c r="A18" s="165">
        <v>5</v>
      </c>
      <c r="B18" s="61"/>
      <c r="C18" s="184">
        <f>'[1]ביוב גולמי I'!B7</f>
        <v>65577</v>
      </c>
      <c r="D18" s="62"/>
      <c r="E18" s="64">
        <f>'[2]נקודה א- שפכים '!E18</f>
        <v>27.5</v>
      </c>
      <c r="F18" s="63"/>
      <c r="G18" s="62"/>
      <c r="H18" s="63"/>
      <c r="I18" s="64"/>
      <c r="J18" s="63"/>
      <c r="K18" s="64"/>
      <c r="L18" s="63"/>
      <c r="M18" s="166">
        <f>'[1]ביוב גולמי I'!P7</f>
        <v>7.75</v>
      </c>
      <c r="N18" s="63"/>
      <c r="O18" s="62">
        <v>299</v>
      </c>
      <c r="P18" s="63" t="s">
        <v>191</v>
      </c>
      <c r="Q18" s="62"/>
      <c r="R18" s="63"/>
      <c r="S18" s="62">
        <v>415</v>
      </c>
      <c r="T18" s="63" t="s">
        <v>191</v>
      </c>
      <c r="U18" s="62"/>
      <c r="V18" s="63"/>
      <c r="W18" s="62">
        <v>909</v>
      </c>
      <c r="X18" s="63" t="s">
        <v>191</v>
      </c>
      <c r="Y18" s="62"/>
      <c r="Z18" s="63"/>
      <c r="AA18" s="62">
        <v>63.8</v>
      </c>
      <c r="AB18" s="63" t="s">
        <v>191</v>
      </c>
      <c r="AC18" s="62">
        <v>39.200000000000003</v>
      </c>
      <c r="AD18" s="63" t="s">
        <v>191</v>
      </c>
      <c r="AE18" s="62">
        <v>10.9</v>
      </c>
      <c r="AF18" s="63" t="s">
        <v>191</v>
      </c>
      <c r="AG18" s="62" t="s">
        <v>292</v>
      </c>
      <c r="AH18" s="63" t="s">
        <v>191</v>
      </c>
      <c r="AI18" s="62">
        <v>88</v>
      </c>
      <c r="AJ18" s="63" t="s">
        <v>191</v>
      </c>
      <c r="AK18" s="62">
        <v>3.15</v>
      </c>
      <c r="AL18" s="63" t="s">
        <v>191</v>
      </c>
      <c r="AM18" s="62">
        <v>3.48</v>
      </c>
      <c r="AN18" s="63" t="s">
        <v>191</v>
      </c>
      <c r="AO18" s="62" t="s">
        <v>293</v>
      </c>
      <c r="AP18" s="63" t="s">
        <v>191</v>
      </c>
      <c r="AQ18" s="62">
        <v>0.4</v>
      </c>
      <c r="AR18" s="63" t="s">
        <v>191</v>
      </c>
      <c r="AS18" s="62">
        <v>84</v>
      </c>
      <c r="AT18" s="63" t="s">
        <v>191</v>
      </c>
      <c r="AU18" s="62"/>
      <c r="AV18" s="63"/>
      <c r="AW18" s="62">
        <v>212.4</v>
      </c>
      <c r="AX18" s="63" t="s">
        <v>191</v>
      </c>
      <c r="AY18" s="62">
        <v>264.98599999999999</v>
      </c>
      <c r="AZ18" s="63" t="s">
        <v>191</v>
      </c>
      <c r="BA18" s="62" t="s">
        <v>294</v>
      </c>
      <c r="BB18" s="63" t="s">
        <v>191</v>
      </c>
      <c r="BC18" s="62">
        <v>298.10000000000002</v>
      </c>
      <c r="BD18" s="63" t="s">
        <v>191</v>
      </c>
      <c r="BE18" s="62">
        <v>438</v>
      </c>
      <c r="BF18" s="63" t="s">
        <v>191</v>
      </c>
      <c r="BG18" s="62" t="s">
        <v>295</v>
      </c>
      <c r="BH18" s="63" t="s">
        <v>191</v>
      </c>
      <c r="BI18" s="62" t="s">
        <v>296</v>
      </c>
      <c r="BJ18" s="63" t="s">
        <v>191</v>
      </c>
      <c r="BK18" s="62">
        <v>0.126</v>
      </c>
      <c r="BL18" s="63" t="s">
        <v>191</v>
      </c>
      <c r="BM18" s="62" t="s">
        <v>295</v>
      </c>
      <c r="BN18" s="63" t="s">
        <v>191</v>
      </c>
      <c r="BO18" s="62" t="s">
        <v>295</v>
      </c>
      <c r="BP18" s="63" t="s">
        <v>191</v>
      </c>
      <c r="BQ18" s="62">
        <v>0.20499999999999999</v>
      </c>
      <c r="BR18" s="63" t="s">
        <v>191</v>
      </c>
      <c r="BS18" s="62" t="s">
        <v>295</v>
      </c>
      <c r="BT18" s="63" t="s">
        <v>191</v>
      </c>
      <c r="BU18" s="62" t="s">
        <v>297</v>
      </c>
      <c r="BV18" s="63" t="s">
        <v>191</v>
      </c>
      <c r="BW18" s="62" t="s">
        <v>295</v>
      </c>
      <c r="BX18" s="63" t="s">
        <v>191</v>
      </c>
      <c r="BY18" s="62">
        <v>0.55800000000000005</v>
      </c>
      <c r="BZ18" s="63" t="s">
        <v>191</v>
      </c>
      <c r="CA18" s="65"/>
      <c r="CB18" s="62">
        <v>5.8000000000000003E-2</v>
      </c>
      <c r="CC18" s="63" t="s">
        <v>191</v>
      </c>
      <c r="CD18" s="62">
        <v>0.498</v>
      </c>
      <c r="CE18" s="63" t="s">
        <v>191</v>
      </c>
      <c r="CF18" s="62" t="s">
        <v>297</v>
      </c>
      <c r="CG18" s="63" t="s">
        <v>191</v>
      </c>
      <c r="CH18" s="62" t="s">
        <v>295</v>
      </c>
      <c r="CI18" s="63" t="s">
        <v>191</v>
      </c>
      <c r="CJ18" s="62" t="s">
        <v>296</v>
      </c>
      <c r="CK18" s="63" t="s">
        <v>191</v>
      </c>
      <c r="CL18" s="62" t="s">
        <v>297</v>
      </c>
      <c r="CM18" s="63" t="s">
        <v>191</v>
      </c>
      <c r="CN18" s="62" t="s">
        <v>295</v>
      </c>
      <c r="CO18" s="63" t="s">
        <v>191</v>
      </c>
      <c r="CP18" s="62" t="s">
        <v>295</v>
      </c>
      <c r="CQ18" s="63" t="s">
        <v>191</v>
      </c>
      <c r="CR18" s="62">
        <v>0.753</v>
      </c>
      <c r="CS18" s="63" t="s">
        <v>191</v>
      </c>
      <c r="CT18" s="62" t="s">
        <v>295</v>
      </c>
      <c r="CU18" s="63" t="s">
        <v>191</v>
      </c>
      <c r="CV18" s="62">
        <v>76.275999999999996</v>
      </c>
      <c r="CW18" s="63" t="s">
        <v>191</v>
      </c>
      <c r="CX18" s="62">
        <v>26.132999999999999</v>
      </c>
      <c r="CY18" s="63" t="s">
        <v>191</v>
      </c>
      <c r="CZ18" s="62">
        <v>35.558999999999997</v>
      </c>
      <c r="DA18" s="63" t="s">
        <v>191</v>
      </c>
      <c r="DB18" s="62">
        <v>7.9000000000000001E-2</v>
      </c>
      <c r="DC18" s="63" t="s">
        <v>191</v>
      </c>
      <c r="DD18" s="143"/>
      <c r="DE18" s="144"/>
      <c r="DF18" s="143"/>
      <c r="DG18" s="144"/>
      <c r="DH18" s="143"/>
      <c r="DI18" s="144"/>
      <c r="DJ18" s="143"/>
      <c r="DK18" s="145"/>
      <c r="DL18" s="50"/>
    </row>
    <row r="19" spans="1:116">
      <c r="A19" s="165">
        <v>6</v>
      </c>
      <c r="B19" s="61"/>
      <c r="C19" s="184">
        <f>'[1]ביוב גולמי I'!B8</f>
        <v>66706</v>
      </c>
      <c r="D19" s="62"/>
      <c r="E19" s="64">
        <f>'[2]נקודה א- שפכים '!E19</f>
        <v>26.6</v>
      </c>
      <c r="F19" s="63"/>
      <c r="G19" s="62"/>
      <c r="H19" s="63"/>
      <c r="I19" s="64"/>
      <c r="J19" s="63"/>
      <c r="K19" s="64"/>
      <c r="L19" s="63"/>
      <c r="M19" s="166">
        <f>'[1]ביוב גולמי I'!P8</f>
        <v>7.55</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c r="A20" s="165">
        <v>7</v>
      </c>
      <c r="B20" s="61"/>
      <c r="C20" s="184">
        <f>'[1]ביוב גולמי I'!B9</f>
        <v>67840</v>
      </c>
      <c r="D20" s="62"/>
      <c r="E20" s="64">
        <f>'[2]נקודה א- שפכים '!E20</f>
        <v>27.3</v>
      </c>
      <c r="F20" s="63"/>
      <c r="G20" s="62"/>
      <c r="H20" s="63"/>
      <c r="I20" s="64"/>
      <c r="J20" s="63"/>
      <c r="K20" s="64"/>
      <c r="L20" s="63"/>
      <c r="M20" s="166">
        <f>'[1]ביוב גולמי I'!P9</f>
        <v>7.56</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c r="A21" s="165">
        <v>8</v>
      </c>
      <c r="B21" s="61"/>
      <c r="C21" s="184">
        <f>'[1]ביוב גולמי I'!B10</f>
        <v>67569</v>
      </c>
      <c r="D21" s="63"/>
      <c r="E21" s="64">
        <f>'[2]נקודה א- שפכים '!E21</f>
        <v>26.5</v>
      </c>
      <c r="F21" s="63"/>
      <c r="G21" s="62"/>
      <c r="H21" s="63"/>
      <c r="I21" s="64"/>
      <c r="J21" s="63"/>
      <c r="K21" s="64"/>
      <c r="L21" s="63"/>
      <c r="M21" s="166">
        <f>'[1]ביוב גולמי I'!P10</f>
        <v>7.44</v>
      </c>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4">
        <f>'[1]ביוב גולמי I'!B11</f>
        <v>76771</v>
      </c>
      <c r="D22" s="63"/>
      <c r="E22" s="64">
        <f>'[2]נקודה א- שפכים '!E22</f>
        <v>27.1</v>
      </c>
      <c r="F22" s="63"/>
      <c r="G22" s="62"/>
      <c r="H22" s="63"/>
      <c r="I22" s="64"/>
      <c r="J22" s="63"/>
      <c r="K22" s="64"/>
      <c r="L22" s="63"/>
      <c r="M22" s="166"/>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4">
        <f>'[1]ביוב גולמי I'!B12</f>
        <v>61094</v>
      </c>
      <c r="D23" s="63"/>
      <c r="E23" s="64">
        <f>'[2]נקודה א- שפכים '!E23</f>
        <v>28</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4">
        <f>'[1]ביוב גולמי I'!B13</f>
        <v>67869</v>
      </c>
      <c r="D24" s="63"/>
      <c r="E24" s="64">
        <f>'[2]נקודה א- שפכים '!E24</f>
        <v>27.4</v>
      </c>
      <c r="F24" s="63"/>
      <c r="G24" s="62"/>
      <c r="H24" s="63"/>
      <c r="I24" s="64"/>
      <c r="J24" s="63"/>
      <c r="K24" s="64"/>
      <c r="L24" s="63"/>
      <c r="M24" s="166">
        <f>'[1]ביוב גולמי I'!P13</f>
        <v>7.33</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4">
        <f>'[1]ביוב גולמי I'!B14</f>
        <v>66196</v>
      </c>
      <c r="D25" s="63"/>
      <c r="E25" s="64">
        <f>'[2]נקודה א- שפכים '!E25</f>
        <v>26.7</v>
      </c>
      <c r="F25" s="63"/>
      <c r="G25" s="62"/>
      <c r="H25" s="63"/>
      <c r="I25" s="64"/>
      <c r="J25" s="63"/>
      <c r="K25" s="64"/>
      <c r="L25" s="63"/>
      <c r="M25" s="166">
        <f>'[1]ביוב גולמי I'!P14</f>
        <v>7.31</v>
      </c>
      <c r="N25" s="63"/>
      <c r="O25" s="62">
        <v>368</v>
      </c>
      <c r="P25" s="63" t="s">
        <v>191</v>
      </c>
      <c r="Q25" s="62"/>
      <c r="R25" s="63"/>
      <c r="S25" s="62">
        <v>442</v>
      </c>
      <c r="T25" s="63" t="s">
        <v>191</v>
      </c>
      <c r="U25" s="62"/>
      <c r="V25" s="63"/>
      <c r="W25" s="62">
        <v>876</v>
      </c>
      <c r="X25" s="63" t="s">
        <v>191</v>
      </c>
      <c r="Y25" s="62"/>
      <c r="Z25" s="63"/>
      <c r="AA25" s="62">
        <v>72.8</v>
      </c>
      <c r="AB25" s="63" t="s">
        <v>191</v>
      </c>
      <c r="AC25" s="62">
        <v>50.4</v>
      </c>
      <c r="AD25" s="63" t="s">
        <v>191</v>
      </c>
      <c r="AE25" s="62">
        <v>13.7</v>
      </c>
      <c r="AF25" s="63" t="s">
        <v>191</v>
      </c>
      <c r="AG25" s="62"/>
      <c r="AH25" s="63"/>
      <c r="AI25" s="62"/>
      <c r="AJ25" s="63"/>
      <c r="AK25" s="62"/>
      <c r="AL25" s="63"/>
      <c r="AM25" s="62"/>
      <c r="AN25" s="63"/>
      <c r="AO25" s="62"/>
      <c r="AP25" s="63"/>
      <c r="AQ25" s="62"/>
      <c r="AR25" s="63"/>
      <c r="AS25" s="62"/>
      <c r="AT25" s="63"/>
      <c r="AU25" s="62"/>
      <c r="AV25" s="63"/>
      <c r="AW25" s="62">
        <v>167.4</v>
      </c>
      <c r="AX25" s="63" t="s">
        <v>191</v>
      </c>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4">
        <f>'[1]ביוב גולמי I'!B15</f>
        <v>67119</v>
      </c>
      <c r="D26" s="63"/>
      <c r="E26" s="64">
        <f>'[2]נקודה א- שפכים '!E26</f>
        <v>26.6</v>
      </c>
      <c r="F26" s="63"/>
      <c r="G26" s="62"/>
      <c r="H26" s="63"/>
      <c r="I26" s="64"/>
      <c r="J26" s="63"/>
      <c r="K26" s="64"/>
      <c r="L26" s="63"/>
      <c r="M26" s="166">
        <f>'[1]ביוב גולמי I'!P15</f>
        <v>7.5</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4">
        <f>'[1]ביוב גולמי I'!B16</f>
        <v>69483</v>
      </c>
      <c r="D27" s="63"/>
      <c r="E27" s="64">
        <f>'[2]נקודה א- שפכים '!E27</f>
        <v>26.8</v>
      </c>
      <c r="F27" s="63"/>
      <c r="G27" s="62"/>
      <c r="H27" s="63"/>
      <c r="I27" s="64"/>
      <c r="J27" s="63"/>
      <c r="K27" s="64"/>
      <c r="L27" s="63"/>
      <c r="M27" s="166">
        <f>'[1]ביוב גולמי I'!P16</f>
        <v>7.39</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4">
        <f>'[1]ביוב גולמי I'!B17</f>
        <v>68671</v>
      </c>
      <c r="D28" s="63"/>
      <c r="E28" s="64">
        <f>'[2]נקודה א- שפכים '!E28</f>
        <v>26.7</v>
      </c>
      <c r="F28" s="63"/>
      <c r="G28" s="62"/>
      <c r="H28" s="63"/>
      <c r="I28" s="64"/>
      <c r="J28" s="63"/>
      <c r="K28" s="64"/>
      <c r="L28" s="63"/>
      <c r="M28" s="166"/>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4">
        <f>'[1]ביוב גולמי I'!B18</f>
        <v>75003</v>
      </c>
      <c r="D29" s="63"/>
      <c r="E29" s="64">
        <f>'[2]נקודה א- שפכים '!E29</f>
        <v>27.1</v>
      </c>
      <c r="F29" s="63"/>
      <c r="G29" s="62"/>
      <c r="H29" s="63"/>
      <c r="I29" s="64"/>
      <c r="J29" s="63"/>
      <c r="K29" s="64"/>
      <c r="L29" s="63"/>
      <c r="M29" s="166"/>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4">
        <f>'[1]ביוב גולמי I'!B19</f>
        <v>60129</v>
      </c>
      <c r="D30" s="63"/>
      <c r="E30" s="64">
        <f>'[2]נקודה א- שפכים '!E30</f>
        <v>26.3</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4">
        <f>'[1]ביוב גולמי I'!B20</f>
        <v>69711</v>
      </c>
      <c r="D31" s="63"/>
      <c r="E31" s="64">
        <f>'[2]נקודה א- שפכים '!E31</f>
        <v>26.9</v>
      </c>
      <c r="F31" s="63"/>
      <c r="G31" s="62"/>
      <c r="H31" s="63"/>
      <c r="I31" s="64"/>
      <c r="J31" s="63"/>
      <c r="K31" s="64"/>
      <c r="L31" s="63"/>
      <c r="M31" s="166">
        <f>'[1]ביוב גולמי I'!P20</f>
        <v>7.49</v>
      </c>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4">
        <f>'[1]ביוב גולמי I'!B21</f>
        <v>67200</v>
      </c>
      <c r="D32" s="63"/>
      <c r="E32" s="64">
        <f>'[2]נקודה א- שפכים '!E32</f>
        <v>26.5</v>
      </c>
      <c r="F32" s="63"/>
      <c r="G32" s="62"/>
      <c r="H32" s="63"/>
      <c r="I32" s="64"/>
      <c r="J32" s="63"/>
      <c r="K32" s="64"/>
      <c r="L32" s="63"/>
      <c r="M32" s="166">
        <f>'[1]ביוב גולמי I'!P21</f>
        <v>7.33</v>
      </c>
      <c r="N32" s="63"/>
      <c r="O32" s="62">
        <v>350</v>
      </c>
      <c r="P32" s="63" t="s">
        <v>191</v>
      </c>
      <c r="Q32" s="62"/>
      <c r="R32" s="63"/>
      <c r="S32" s="62">
        <v>414</v>
      </c>
      <c r="T32" s="63" t="s">
        <v>191</v>
      </c>
      <c r="U32" s="62"/>
      <c r="V32" s="63"/>
      <c r="W32" s="62">
        <v>892</v>
      </c>
      <c r="X32" s="63" t="s">
        <v>191</v>
      </c>
      <c r="Y32" s="62"/>
      <c r="Z32" s="63"/>
      <c r="AA32" s="62">
        <v>73.900000000000006</v>
      </c>
      <c r="AB32" s="63" t="s">
        <v>191</v>
      </c>
      <c r="AC32" s="62">
        <v>52.1</v>
      </c>
      <c r="AD32" s="63" t="s">
        <v>191</v>
      </c>
      <c r="AE32" s="62">
        <v>13.3</v>
      </c>
      <c r="AF32" s="63" t="s">
        <v>191</v>
      </c>
      <c r="AG32" s="62" t="s">
        <v>292</v>
      </c>
      <c r="AH32" s="63" t="s">
        <v>191</v>
      </c>
      <c r="AI32" s="62">
        <v>88</v>
      </c>
      <c r="AJ32" s="63" t="s">
        <v>191</v>
      </c>
      <c r="AK32" s="62"/>
      <c r="AL32" s="63"/>
      <c r="AM32" s="62"/>
      <c r="AN32" s="63"/>
      <c r="AO32" s="62"/>
      <c r="AP32" s="63"/>
      <c r="AQ32" s="62"/>
      <c r="AR32" s="63"/>
      <c r="AS32" s="62"/>
      <c r="AT32" s="63"/>
      <c r="AU32" s="62"/>
      <c r="AV32" s="63"/>
      <c r="AW32" s="62">
        <v>282.39999999999998</v>
      </c>
      <c r="AX32" s="63" t="s">
        <v>191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4">
        <f>'[1]ביוב גולמי I'!B22</f>
        <v>65377</v>
      </c>
      <c r="D33" s="63"/>
      <c r="E33" s="64">
        <f>'[2]נקודה א- שפכים '!E33</f>
        <v>27.3</v>
      </c>
      <c r="F33" s="63"/>
      <c r="G33" s="62"/>
      <c r="H33" s="63"/>
      <c r="I33" s="64"/>
      <c r="J33" s="63"/>
      <c r="K33" s="64"/>
      <c r="L33" s="63"/>
      <c r="M33" s="166">
        <f>'[1]ביוב גולמי I'!P22</f>
        <v>7.44</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4">
        <f>'[1]ביוב גולמי I'!B23</f>
        <v>65275</v>
      </c>
      <c r="D34" s="63"/>
      <c r="E34" s="64">
        <f>'[2]נקודה א- שפכים '!E34</f>
        <v>26.7</v>
      </c>
      <c r="F34" s="63"/>
      <c r="G34" s="62"/>
      <c r="H34" s="63"/>
      <c r="I34" s="64"/>
      <c r="J34" s="63"/>
      <c r="K34" s="64"/>
      <c r="L34" s="63"/>
      <c r="M34" s="166">
        <f>'[1]ביוב גולמי I'!P23</f>
        <v>7.54</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4">
        <f>'[1]ביוב גולמי I'!B24</f>
        <v>66977</v>
      </c>
      <c r="D35" s="63"/>
      <c r="E35" s="64">
        <f>'[2]נקודה א- שפכים '!E35</f>
        <v>26.5</v>
      </c>
      <c r="F35" s="63"/>
      <c r="G35" s="62"/>
      <c r="H35" s="63"/>
      <c r="I35" s="64"/>
      <c r="J35" s="63"/>
      <c r="K35" s="64"/>
      <c r="L35" s="63"/>
      <c r="M35" s="166">
        <f>'[1]ביוב גולמי I'!P24</f>
        <v>7.7</v>
      </c>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4">
        <f>'[1]ביוב גולמי I'!B25</f>
        <v>75890</v>
      </c>
      <c r="D36" s="63"/>
      <c r="E36" s="64">
        <f>'[2]נקודה א- שפכים '!E36</f>
        <v>27.4</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4">
        <f>'[1]ביוב גולמי I'!B26</f>
        <v>59562</v>
      </c>
      <c r="D37" s="63"/>
      <c r="E37" s="64">
        <f>'[2]נקודה א- שפכים '!E37</f>
        <v>27.3</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4">
        <f>'[1]ביוב גולמי I'!B27</f>
        <v>67768</v>
      </c>
      <c r="D38" s="63"/>
      <c r="E38" s="64">
        <f>'[2]נקודה א- שפכים '!E38</f>
        <v>26.9</v>
      </c>
      <c r="F38" s="63"/>
      <c r="G38" s="62"/>
      <c r="H38" s="63"/>
      <c r="I38" s="64"/>
      <c r="J38" s="63"/>
      <c r="K38" s="64"/>
      <c r="L38" s="63"/>
      <c r="M38" s="166">
        <f>'[1]ביוב גולמי I'!P27</f>
        <v>7.62</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4">
        <f>'[1]ביוב גולמי I'!B28</f>
        <v>65654</v>
      </c>
      <c r="D39" s="63"/>
      <c r="E39" s="64">
        <f>'[2]נקודה א- שפכים '!E39</f>
        <v>26.8</v>
      </c>
      <c r="F39" s="63"/>
      <c r="G39" s="62"/>
      <c r="H39" s="63"/>
      <c r="I39" s="64"/>
      <c r="J39" s="63"/>
      <c r="K39" s="64"/>
      <c r="L39" s="63"/>
      <c r="M39" s="166">
        <f>'[1]ביוב גולמי I'!P28</f>
        <v>7.61</v>
      </c>
      <c r="N39" s="63"/>
      <c r="O39" s="62">
        <v>251</v>
      </c>
      <c r="P39" s="63" t="s">
        <v>191</v>
      </c>
      <c r="Q39" s="62"/>
      <c r="R39" s="63"/>
      <c r="S39" s="62">
        <v>413</v>
      </c>
      <c r="T39" s="63" t="s">
        <v>191</v>
      </c>
      <c r="U39" s="62"/>
      <c r="V39" s="63"/>
      <c r="W39" s="62">
        <v>841</v>
      </c>
      <c r="X39" s="63" t="s">
        <v>191</v>
      </c>
      <c r="Y39" s="62"/>
      <c r="Z39" s="63"/>
      <c r="AA39" s="62">
        <v>71.099999999999994</v>
      </c>
      <c r="AB39" s="63" t="s">
        <v>191</v>
      </c>
      <c r="AC39" s="62">
        <v>51</v>
      </c>
      <c r="AD39" s="63" t="s">
        <v>191</v>
      </c>
      <c r="AE39" s="62">
        <v>16.2</v>
      </c>
      <c r="AF39" s="63" t="s">
        <v>191</v>
      </c>
      <c r="AG39" s="62"/>
      <c r="AH39" s="63"/>
      <c r="AI39" s="62"/>
      <c r="AJ39" s="63"/>
      <c r="AK39" s="62"/>
      <c r="AL39" s="63"/>
      <c r="AM39" s="62"/>
      <c r="AN39" s="63"/>
      <c r="AO39" s="62"/>
      <c r="AP39" s="63"/>
      <c r="AQ39" s="62"/>
      <c r="AR39" s="63"/>
      <c r="AS39" s="62"/>
      <c r="AT39" s="63"/>
      <c r="AU39" s="62"/>
      <c r="AV39" s="63"/>
      <c r="AW39" s="62">
        <v>279.89999999999998</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4">
        <f>'[1]ביוב גולמי I'!B29</f>
        <v>66445</v>
      </c>
      <c r="D40" s="63"/>
      <c r="E40" s="64">
        <f>'[2]נקודה א- שפכים '!E40</f>
        <v>26.9</v>
      </c>
      <c r="F40" s="63"/>
      <c r="G40" s="62"/>
      <c r="H40" s="63"/>
      <c r="I40" s="64"/>
      <c r="J40" s="63"/>
      <c r="K40" s="64"/>
      <c r="L40" s="63"/>
      <c r="M40" s="166">
        <f>'[1]ביוב גולמי I'!P29</f>
        <v>7.71</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4">
        <f>'[1]ביוב גולמי I'!B30</f>
        <v>65852</v>
      </c>
      <c r="D41" s="63"/>
      <c r="E41" s="64">
        <f>'[2]נקודה א- שפכים '!E41</f>
        <v>27.1</v>
      </c>
      <c r="F41" s="63"/>
      <c r="G41" s="62"/>
      <c r="H41" s="63"/>
      <c r="I41" s="64"/>
      <c r="J41" s="63"/>
      <c r="K41" s="64"/>
      <c r="L41" s="63"/>
      <c r="M41" s="166">
        <f>'[1]ביוב גולמי I'!P30</f>
        <v>7.64</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4">
        <f>'[1]ביוב גולמי I'!B31</f>
        <v>65852</v>
      </c>
      <c r="D42" s="63"/>
      <c r="E42" s="64">
        <f>'[2]נקודה א- שפכים '!E42</f>
        <v>27.3</v>
      </c>
      <c r="F42" s="63"/>
      <c r="G42" s="62"/>
      <c r="H42" s="63"/>
      <c r="I42" s="64"/>
      <c r="J42" s="63"/>
      <c r="K42" s="64"/>
      <c r="L42" s="63"/>
      <c r="M42" s="166">
        <f>'[1]ביוב גולמי I'!P31</f>
        <v>7.51</v>
      </c>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4">
        <f>'[1]ביוב גולמי I'!B32</f>
        <v>76226</v>
      </c>
      <c r="D43" s="63"/>
      <c r="E43" s="64">
        <f>'[2]נקודה א- שפכים '!E43</f>
        <v>26.7</v>
      </c>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4"/>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30</v>
      </c>
      <c r="D45" s="68"/>
      <c r="E45" s="68">
        <f>COUNT(E14:E44)</f>
        <v>30</v>
      </c>
      <c r="F45" s="68"/>
      <c r="G45" s="68">
        <f>COUNT(G14:G44)</f>
        <v>0</v>
      </c>
      <c r="H45" s="68"/>
      <c r="I45" s="68">
        <f>COUNT(I14:I44)</f>
        <v>0</v>
      </c>
      <c r="J45" s="68"/>
      <c r="K45" s="68">
        <f>COUNT(K14:K44)</f>
        <v>0</v>
      </c>
      <c r="L45" s="68"/>
      <c r="M45" s="68">
        <f>COUNT(M14:M44)</f>
        <v>20</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1</v>
      </c>
      <c r="AR45" s="68"/>
      <c r="AS45" s="68">
        <f>COUNT(AS14:AS44)</f>
        <v>1</v>
      </c>
      <c r="AT45" s="68"/>
      <c r="AU45" s="68">
        <f>COUNT(AU14:AU44)</f>
        <v>0</v>
      </c>
      <c r="AV45" s="68"/>
      <c r="AW45" s="68">
        <f>COUNT(AW14:AW44)</f>
        <v>4</v>
      </c>
      <c r="AX45" s="68"/>
      <c r="AY45" s="68">
        <f>COUNT(AY14:AY44)</f>
        <v>1</v>
      </c>
      <c r="AZ45" s="68"/>
      <c r="BA45" s="68">
        <f>COUNT(BA14:BA44)</f>
        <v>0</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67615.8</v>
      </c>
      <c r="D46" s="68"/>
      <c r="E46" s="68">
        <f>AVERAGE(E14:E44)</f>
        <v>26.996666666666663</v>
      </c>
      <c r="F46" s="68"/>
      <c r="G46" s="68" t="e">
        <f>AVERAGE(G14:G44)</f>
        <v>#DIV/0!</v>
      </c>
      <c r="H46" s="68"/>
      <c r="I46" s="68" t="e">
        <f>AVERAGE(I14:I44)</f>
        <v>#DIV/0!</v>
      </c>
      <c r="J46" s="68"/>
      <c r="K46" s="68" t="e">
        <f>AVERAGE(K14:K44)</f>
        <v>#DIV/0!</v>
      </c>
      <c r="L46" s="68"/>
      <c r="M46" s="68">
        <f>AVERAGE(M14:M44)</f>
        <v>7.5439999999999996</v>
      </c>
      <c r="N46" s="68"/>
      <c r="O46" s="68">
        <f>AVERAGE(O14:O44)</f>
        <v>317</v>
      </c>
      <c r="P46" s="68"/>
      <c r="Q46" s="68" t="e">
        <f>AVERAGE(Q14:Q44)</f>
        <v>#DIV/0!</v>
      </c>
      <c r="R46" s="68"/>
      <c r="S46" s="68">
        <f>AVERAGE(S14:S44)</f>
        <v>421</v>
      </c>
      <c r="T46" s="68"/>
      <c r="U46" s="68" t="e">
        <f>AVERAGE(U14:U44)</f>
        <v>#DIV/0!</v>
      </c>
      <c r="V46" s="68"/>
      <c r="W46" s="68">
        <f>AVERAGE(W14:W44)</f>
        <v>879.5</v>
      </c>
      <c r="X46" s="68"/>
      <c r="Y46" s="68" t="e">
        <f>AVERAGE(Y14:Y44)</f>
        <v>#DIV/0!</v>
      </c>
      <c r="Z46" s="68"/>
      <c r="AA46" s="68">
        <f>AVERAGE(AA14:AA44)</f>
        <v>70.400000000000006</v>
      </c>
      <c r="AB46" s="68"/>
      <c r="AC46" s="68">
        <f>AVERAGE(AC14:AC44)</f>
        <v>48.174999999999997</v>
      </c>
      <c r="AD46" s="68"/>
      <c r="AE46" s="68">
        <f>AVERAGE(AE14:AE44)</f>
        <v>13.525000000000002</v>
      </c>
      <c r="AF46" s="68"/>
      <c r="AG46" s="68" t="e">
        <f>AVERAGE(AG14:AG44)</f>
        <v>#DIV/0!</v>
      </c>
      <c r="AH46" s="68"/>
      <c r="AI46" s="68">
        <f>AVERAGE(AI14:AI44)</f>
        <v>88</v>
      </c>
      <c r="AJ46" s="68"/>
      <c r="AK46" s="68">
        <f>AVERAGE(AK14:AK44)</f>
        <v>3.15</v>
      </c>
      <c r="AL46" s="68"/>
      <c r="AM46" s="68">
        <f>AVERAGE(AM14:AM44)</f>
        <v>3.48</v>
      </c>
      <c r="AN46" s="68"/>
      <c r="AO46" s="68" t="e">
        <f>AVERAGE(AO14:AO44)</f>
        <v>#DIV/0!</v>
      </c>
      <c r="AP46" s="68"/>
      <c r="AQ46" s="68">
        <f>AVERAGE(AQ14:AQ44)</f>
        <v>0.4</v>
      </c>
      <c r="AR46" s="68"/>
      <c r="AS46" s="68">
        <f>AVERAGE(AS14:AS44)</f>
        <v>84</v>
      </c>
      <c r="AT46" s="68"/>
      <c r="AU46" s="68" t="e">
        <f>AVERAGE(AU14:AU44)</f>
        <v>#DIV/0!</v>
      </c>
      <c r="AV46" s="68"/>
      <c r="AW46" s="68">
        <f>AVERAGE(AW14:AW44)</f>
        <v>235.52500000000001</v>
      </c>
      <c r="AX46" s="68"/>
      <c r="AY46" s="68">
        <f>AVERAGE(AY14:AY44)</f>
        <v>264.98599999999999</v>
      </c>
      <c r="AZ46" s="68"/>
      <c r="BA46" s="68" t="e">
        <f>AVERAGE(BA14:BA44)</f>
        <v>#DIV/0!</v>
      </c>
      <c r="BB46" s="68"/>
      <c r="BC46" s="68">
        <f>AVERAGE(BC14:BC44)</f>
        <v>298.10000000000002</v>
      </c>
      <c r="BD46" s="68"/>
      <c r="BE46" s="68">
        <f>AVERAGE(BE14:BE44)</f>
        <v>438</v>
      </c>
      <c r="BF46" s="68"/>
      <c r="BG46" s="68" t="e">
        <f>AVERAGE(BG14:BG44)</f>
        <v>#DIV/0!</v>
      </c>
      <c r="BH46" s="68"/>
      <c r="BI46" s="68" t="e">
        <f>AVERAGE(BI14:BI44)</f>
        <v>#DIV/0!</v>
      </c>
      <c r="BJ46" s="68"/>
      <c r="BK46" s="68">
        <f>AVERAGE(BK14:BK44)</f>
        <v>0.126</v>
      </c>
      <c r="BL46" s="68"/>
      <c r="BM46" s="68" t="e">
        <f>AVERAGE(BM14:BM44)</f>
        <v>#DIV/0!</v>
      </c>
      <c r="BN46" s="68"/>
      <c r="BO46" s="68" t="e">
        <f>AVERAGE(BO14:BO44)</f>
        <v>#DIV/0!</v>
      </c>
      <c r="BP46" s="68"/>
      <c r="BQ46" s="68">
        <f>AVERAGE(BQ14:BQ44)</f>
        <v>0.20499999999999999</v>
      </c>
      <c r="BR46" s="68"/>
      <c r="BS46" s="68" t="e">
        <f>AVERAGE(BS14:BS44)</f>
        <v>#DIV/0!</v>
      </c>
      <c r="BT46" s="68"/>
      <c r="BU46" s="68" t="e">
        <f>AVERAGE(BU14:BU44)</f>
        <v>#DIV/0!</v>
      </c>
      <c r="BV46" s="68"/>
      <c r="BW46" s="68" t="e">
        <f>AVERAGE(BW14:BW44)</f>
        <v>#DIV/0!</v>
      </c>
      <c r="BX46" s="68"/>
      <c r="BY46" s="68">
        <f>AVERAGE(BY14:BY44)</f>
        <v>0.55800000000000005</v>
      </c>
      <c r="BZ46" s="68"/>
      <c r="CA46" s="69"/>
      <c r="CB46" s="68">
        <f>AVERAGE(CB14:CB44)</f>
        <v>5.8000000000000003E-2</v>
      </c>
      <c r="CC46" s="68"/>
      <c r="CD46" s="68">
        <f>AVERAGE(CD14:CD44)</f>
        <v>0.498</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0.753</v>
      </c>
      <c r="CS46" s="68"/>
      <c r="CT46" s="68" t="e">
        <f>AVERAGE(CT14:CT44)</f>
        <v>#DIV/0!</v>
      </c>
      <c r="CU46" s="68"/>
      <c r="CV46" s="68">
        <f>AVERAGE(CV14:CV44)</f>
        <v>76.275999999999996</v>
      </c>
      <c r="CW46" s="68"/>
      <c r="CX46" s="68">
        <f>AVERAGE(CX14:CX44)</f>
        <v>26.132999999999999</v>
      </c>
      <c r="CY46" s="68"/>
      <c r="CZ46" s="68">
        <f>AVERAGE(CZ14:CZ44)</f>
        <v>35.558999999999997</v>
      </c>
      <c r="DA46" s="68"/>
      <c r="DB46" s="68">
        <f>AVERAGE(DB14:DB44)</f>
        <v>7.9000000000000001E-2</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76771</v>
      </c>
      <c r="D47" s="68"/>
      <c r="E47" s="68">
        <f>MAX(E14:E44)</f>
        <v>28.1</v>
      </c>
      <c r="F47" s="68"/>
      <c r="G47" s="68">
        <f>MAX(G14:G44)</f>
        <v>0</v>
      </c>
      <c r="H47" s="68"/>
      <c r="I47" s="68">
        <f>MAX(I14:I44)</f>
        <v>0</v>
      </c>
      <c r="J47" s="68"/>
      <c r="K47" s="68">
        <f>MAX(K14:K44)</f>
        <v>0</v>
      </c>
      <c r="L47" s="68"/>
      <c r="M47" s="68">
        <f>MAX(M14:M44)</f>
        <v>7.75</v>
      </c>
      <c r="N47" s="68"/>
      <c r="O47" s="68">
        <f>MAX(O14:O44)</f>
        <v>368</v>
      </c>
      <c r="P47" s="68"/>
      <c r="Q47" s="68">
        <f>MAX(Q14:Q44)</f>
        <v>0</v>
      </c>
      <c r="R47" s="68"/>
      <c r="S47" s="68">
        <f>MAX(S14:S44)</f>
        <v>442</v>
      </c>
      <c r="T47" s="68"/>
      <c r="U47" s="68">
        <f>MAX(U14:U44)</f>
        <v>0</v>
      </c>
      <c r="V47" s="68"/>
      <c r="W47" s="68">
        <f>MAX(W14:W44)</f>
        <v>909</v>
      </c>
      <c r="X47" s="68"/>
      <c r="Y47" s="68">
        <f>MAX(Y14:Y44)</f>
        <v>0</v>
      </c>
      <c r="Z47" s="68"/>
      <c r="AA47" s="68">
        <f>MAX(AA14:AA44)</f>
        <v>73.900000000000006</v>
      </c>
      <c r="AB47" s="68"/>
      <c r="AC47" s="68">
        <f>MAX(AC14:AC44)</f>
        <v>52.1</v>
      </c>
      <c r="AD47" s="68"/>
      <c r="AE47" s="68">
        <f>MAX(AE14:AE44)</f>
        <v>16.2</v>
      </c>
      <c r="AF47" s="68"/>
      <c r="AG47" s="68">
        <f>MAX(AG14:AG44)</f>
        <v>0</v>
      </c>
      <c r="AH47" s="68"/>
      <c r="AI47" s="68">
        <f>MAX(AI14:AI44)</f>
        <v>88</v>
      </c>
      <c r="AJ47" s="68"/>
      <c r="AK47" s="68">
        <f>MAX(AK14:AK44)</f>
        <v>3.15</v>
      </c>
      <c r="AL47" s="68"/>
      <c r="AM47" s="68">
        <f>MAX(AM14:AM44)</f>
        <v>3.48</v>
      </c>
      <c r="AN47" s="68"/>
      <c r="AO47" s="68">
        <f>MAX(AO14:AO44)</f>
        <v>0</v>
      </c>
      <c r="AP47" s="68"/>
      <c r="AQ47" s="68">
        <f>MAX(AQ14:AQ44)</f>
        <v>0.4</v>
      </c>
      <c r="AR47" s="68"/>
      <c r="AS47" s="68">
        <f>MAX(AS14:AS44)</f>
        <v>84</v>
      </c>
      <c r="AT47" s="68"/>
      <c r="AU47" s="68">
        <f>MAX(AU14:AU44)</f>
        <v>0</v>
      </c>
      <c r="AV47" s="68"/>
      <c r="AW47" s="68">
        <f>MAX(AW14:AW44)</f>
        <v>282.39999999999998</v>
      </c>
      <c r="AX47" s="68"/>
      <c r="AY47" s="68">
        <f>MAX(AY14:AY44)</f>
        <v>264.98599999999999</v>
      </c>
      <c r="AZ47" s="68"/>
      <c r="BA47" s="68">
        <f>MAX(BA14:BA44)</f>
        <v>0</v>
      </c>
      <c r="BB47" s="68"/>
      <c r="BC47" s="68">
        <f>MAX(BC14:BC44)</f>
        <v>298.10000000000002</v>
      </c>
      <c r="BD47" s="68"/>
      <c r="BE47" s="68">
        <f>MAX(BE14:BE44)</f>
        <v>438</v>
      </c>
      <c r="BF47" s="68"/>
      <c r="BG47" s="68">
        <f>MAX(BG14:BG44)</f>
        <v>0</v>
      </c>
      <c r="BH47" s="68"/>
      <c r="BI47" s="68">
        <f>MAX(BI14:BI44)</f>
        <v>0</v>
      </c>
      <c r="BJ47" s="68"/>
      <c r="BK47" s="68">
        <f>MAX(BK14:BK44)</f>
        <v>0.126</v>
      </c>
      <c r="BL47" s="68"/>
      <c r="BM47" s="68">
        <f>MAX(BM14:BM44)</f>
        <v>0</v>
      </c>
      <c r="BN47" s="68"/>
      <c r="BO47" s="68">
        <f>MAX(BO14:BO44)</f>
        <v>0</v>
      </c>
      <c r="BP47" s="68"/>
      <c r="BQ47" s="68">
        <f>MAX(BQ14:BQ44)</f>
        <v>0.20499999999999999</v>
      </c>
      <c r="BR47" s="68"/>
      <c r="BS47" s="68">
        <f>MAX(BS14:BS44)</f>
        <v>0</v>
      </c>
      <c r="BT47" s="68"/>
      <c r="BU47" s="68">
        <f>MAX(BU14:BU44)</f>
        <v>0</v>
      </c>
      <c r="BV47" s="68"/>
      <c r="BW47" s="68">
        <f>MAX(BW14:BW44)</f>
        <v>0</v>
      </c>
      <c r="BX47" s="68"/>
      <c r="BY47" s="68">
        <f>MAX(BY14:BY44)</f>
        <v>0.55800000000000005</v>
      </c>
      <c r="BZ47" s="68"/>
      <c r="CA47" s="69"/>
      <c r="CB47" s="68">
        <f>MAX(CB14:CB44)</f>
        <v>5.8000000000000003E-2</v>
      </c>
      <c r="CC47" s="68"/>
      <c r="CD47" s="68">
        <f>MAX(CD14:CD44)</f>
        <v>0.498</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0.753</v>
      </c>
      <c r="CS47" s="68"/>
      <c r="CT47" s="68">
        <f>MAX(CT14:CT44)</f>
        <v>0</v>
      </c>
      <c r="CU47" s="68"/>
      <c r="CV47" s="68">
        <f>MAX(CV14:CV44)</f>
        <v>76.275999999999996</v>
      </c>
      <c r="CW47" s="68"/>
      <c r="CX47" s="68">
        <f>MAX(CX14:CX44)</f>
        <v>26.132999999999999</v>
      </c>
      <c r="CY47" s="68"/>
      <c r="CZ47" s="68">
        <f>MAX(CZ14:CZ44)</f>
        <v>35.558999999999997</v>
      </c>
      <c r="DA47" s="68"/>
      <c r="DB47" s="68">
        <f>MAX(DB14:DB44)</f>
        <v>7.9000000000000001E-2</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58691</v>
      </c>
      <c r="D48" s="68"/>
      <c r="E48" s="68">
        <f>MIN(E14:E44)</f>
        <v>26.3</v>
      </c>
      <c r="F48" s="68"/>
      <c r="G48" s="68">
        <f>MIN(G14:G44)</f>
        <v>0</v>
      </c>
      <c r="H48" s="68"/>
      <c r="I48" s="68">
        <f>MIN(I14:I44)</f>
        <v>0</v>
      </c>
      <c r="J48" s="68"/>
      <c r="K48" s="68">
        <f>MIN(K14:K44)</f>
        <v>0</v>
      </c>
      <c r="L48" s="68"/>
      <c r="M48" s="68">
        <f>MIN(M14:M44)</f>
        <v>7.31</v>
      </c>
      <c r="N48" s="68"/>
      <c r="O48" s="68">
        <f>MIN(O14:O44)</f>
        <v>251</v>
      </c>
      <c r="P48" s="68"/>
      <c r="Q48" s="68">
        <f>MIN(Q14:Q44)</f>
        <v>0</v>
      </c>
      <c r="R48" s="68"/>
      <c r="S48" s="68">
        <f>MIN(S14:S44)</f>
        <v>413</v>
      </c>
      <c r="T48" s="68"/>
      <c r="U48" s="68">
        <f>MIN(U14:U44)</f>
        <v>0</v>
      </c>
      <c r="V48" s="68"/>
      <c r="W48" s="68">
        <f>MIN(W14:W44)</f>
        <v>841</v>
      </c>
      <c r="X48" s="68"/>
      <c r="Y48" s="68">
        <f>MIN(Y14:Y44)</f>
        <v>0</v>
      </c>
      <c r="Z48" s="68"/>
      <c r="AA48" s="68">
        <f>MIN(AA14:AA44)</f>
        <v>63.8</v>
      </c>
      <c r="AB48" s="68"/>
      <c r="AC48" s="68">
        <f>MIN(AC14:AC44)</f>
        <v>39.200000000000003</v>
      </c>
      <c r="AD48" s="68"/>
      <c r="AE48" s="68">
        <f>MIN(AE14:AE44)</f>
        <v>10.9</v>
      </c>
      <c r="AF48" s="68"/>
      <c r="AG48" s="68">
        <f>MIN(AG14:AG44)</f>
        <v>0</v>
      </c>
      <c r="AH48" s="68"/>
      <c r="AI48" s="68">
        <f>MIN(AI14:AI44)</f>
        <v>88</v>
      </c>
      <c r="AJ48" s="68"/>
      <c r="AK48" s="68">
        <f>MIN(AK14:AK44)</f>
        <v>3.15</v>
      </c>
      <c r="AL48" s="68"/>
      <c r="AM48" s="68">
        <f>MIN(AM14:AM44)</f>
        <v>3.48</v>
      </c>
      <c r="AN48" s="68"/>
      <c r="AO48" s="68">
        <f>MIN(AO14:AO44)</f>
        <v>0</v>
      </c>
      <c r="AP48" s="68"/>
      <c r="AQ48" s="68">
        <f>MIN(AQ14:AQ44)</f>
        <v>0.4</v>
      </c>
      <c r="AR48" s="68"/>
      <c r="AS48" s="68">
        <f>MIN(AS14:AS44)</f>
        <v>84</v>
      </c>
      <c r="AT48" s="68"/>
      <c r="AU48" s="68">
        <f>MIN(AU14:AU44)</f>
        <v>0</v>
      </c>
      <c r="AV48" s="68"/>
      <c r="AW48" s="68">
        <f>MIN(AW14:AW44)</f>
        <v>167.4</v>
      </c>
      <c r="AX48" s="68"/>
      <c r="AY48" s="68">
        <f>MIN(AY14:AY44)</f>
        <v>264.98599999999999</v>
      </c>
      <c r="AZ48" s="68"/>
      <c r="BA48" s="68">
        <f>MIN(BA14:BA44)</f>
        <v>0</v>
      </c>
      <c r="BB48" s="68"/>
      <c r="BC48" s="68">
        <f>MIN(BC14:BC44)</f>
        <v>298.10000000000002</v>
      </c>
      <c r="BD48" s="68"/>
      <c r="BE48" s="68">
        <f>MIN(BE14:BE44)</f>
        <v>438</v>
      </c>
      <c r="BF48" s="68"/>
      <c r="BG48" s="68">
        <f>MIN(BG14:BG44)</f>
        <v>0</v>
      </c>
      <c r="BH48" s="68"/>
      <c r="BI48" s="68">
        <f>MIN(BI14:BI44)</f>
        <v>0</v>
      </c>
      <c r="BJ48" s="68"/>
      <c r="BK48" s="68">
        <f>MIN(BK14:BK44)</f>
        <v>0.126</v>
      </c>
      <c r="BL48" s="68"/>
      <c r="BM48" s="68">
        <f>MIN(BM14:BM44)</f>
        <v>0</v>
      </c>
      <c r="BN48" s="68"/>
      <c r="BO48" s="68">
        <f>MIN(BO14:BO44)</f>
        <v>0</v>
      </c>
      <c r="BP48" s="68"/>
      <c r="BQ48" s="68">
        <f>MIN(BQ14:BQ44)</f>
        <v>0.20499999999999999</v>
      </c>
      <c r="BR48" s="68"/>
      <c r="BS48" s="68">
        <f>MIN(BS14:BS44)</f>
        <v>0</v>
      </c>
      <c r="BT48" s="68"/>
      <c r="BU48" s="68">
        <f>MIN(BU14:BU44)</f>
        <v>0</v>
      </c>
      <c r="BV48" s="68"/>
      <c r="BW48" s="68">
        <f>MIN(BW14:BW44)</f>
        <v>0</v>
      </c>
      <c r="BX48" s="68"/>
      <c r="BY48" s="68">
        <f>MIN(BY14:BY44)</f>
        <v>0.55800000000000005</v>
      </c>
      <c r="BZ48" s="68"/>
      <c r="CA48" s="69"/>
      <c r="CB48" s="68">
        <f>MIN(CB14:CB44)</f>
        <v>5.8000000000000003E-2</v>
      </c>
      <c r="CC48" s="68"/>
      <c r="CD48" s="68">
        <f>MIN(CD14:CD44)</f>
        <v>0.498</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0.753</v>
      </c>
      <c r="CS48" s="68"/>
      <c r="CT48" s="68">
        <f>MIN(CT14:CT44)</f>
        <v>0</v>
      </c>
      <c r="CU48" s="68"/>
      <c r="CV48" s="68">
        <f>MIN(CV14:CV44)</f>
        <v>76.275999999999996</v>
      </c>
      <c r="CW48" s="68"/>
      <c r="CX48" s="68">
        <f>MIN(CX14:CX44)</f>
        <v>26.132999999999999</v>
      </c>
      <c r="CY48" s="68"/>
      <c r="CZ48" s="68">
        <f>MIN(CZ14:CZ44)</f>
        <v>35.558999999999997</v>
      </c>
      <c r="DA48" s="68"/>
      <c r="DB48" s="68">
        <f>MIN(DB14:DB44)</f>
        <v>7.9000000000000001E-2</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2093"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092"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091" priority="88" stopIfTrue="1" operator="greaterThan">
      <formula>N10</formula>
    </cfRule>
  </conditionalFormatting>
  <conditionalFormatting sqref="CE45 CK45 CS45 CU45 BZ45 BH45 DC45 DE45 DG45 BV45 BX45 CC45 CG45 CI45 CM45 CO45 CQ45">
    <cfRule type="cellIs" dxfId="2090" priority="89" stopIfTrue="1" operator="lessThan">
      <formula>BH$11</formula>
    </cfRule>
  </conditionalFormatting>
  <conditionalFormatting sqref="AS14:AS44 AU14:AU44 DD14:DD44 DH14:DH44 G14:G44 O55 Q14:Q44 U14:U44 Y14:Y44 DF14:DF44 DJ14:DJ44 I14:I44 E14:E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M14:M44">
    <cfRule type="expression" dxfId="2089" priority="92" stopIfTrue="1">
      <formula>AND(NOT(ISBLANK(C$8)),C14&gt;C$8)</formula>
    </cfRule>
    <cfRule type="expression" dxfId="2088" priority="93" stopIfTrue="1">
      <formula>AND(NOT(ISBLANK(C$8)),C14&lt;C$9,NOT(ISBLANK(C14)))</formula>
    </cfRule>
  </conditionalFormatting>
  <conditionalFormatting sqref="D15:D17">
    <cfRule type="expression" dxfId="2087" priority="90" stopIfTrue="1">
      <formula>AND(NOT(ISBLANK(D9)),D15&gt;D9)</formula>
    </cfRule>
    <cfRule type="expression" dxfId="2086" priority="91" stopIfTrue="1">
      <formula>AND(NOT(ISBLANK(D9)),D15&lt;D10,NOT(ISBLANK(D15)))</formula>
    </cfRule>
  </conditionalFormatting>
  <conditionalFormatting sqref="D19:D20">
    <cfRule type="expression" dxfId="2085" priority="104" stopIfTrue="1">
      <formula>AND(NOT(ISBLANK(D14)),D19&gt;D14)</formula>
    </cfRule>
    <cfRule type="expression" dxfId="2084" priority="105" stopIfTrue="1">
      <formula>AND(NOT(ISBLANK(D14)),D19&lt;D15,NOT(ISBLANK(D19)))</formula>
    </cfRule>
  </conditionalFormatting>
  <conditionalFormatting sqref="D18">
    <cfRule type="expression" dxfId="2083" priority="106" stopIfTrue="1">
      <formula>AND(NOT(ISBLANK(D12)),D18&gt;D12)</formula>
    </cfRule>
    <cfRule type="expression" dxfId="2082"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081"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080" priority="95" stopIfTrue="1" operator="greaterThan">
      <formula>$C$7</formula>
    </cfRule>
  </conditionalFormatting>
  <conditionalFormatting sqref="K14:K44">
    <cfRule type="expression" dxfId="2079" priority="81" stopIfTrue="1">
      <formula>AND(NOT(ISBLANK(K$8)),K14&gt;K$8)</formula>
    </cfRule>
    <cfRule type="expression" dxfId="2078" priority="82" stopIfTrue="1">
      <formula>AND(NOT(ISBLANK(K$8)),K14&lt;K$9,NOT(ISBLANK(K14)))</formula>
    </cfRule>
  </conditionalFormatting>
  <conditionalFormatting sqref="K45:L45">
    <cfRule type="cellIs" dxfId="2077" priority="83" stopIfTrue="1" operator="lessThan">
      <formula>$C$12</formula>
    </cfRule>
  </conditionalFormatting>
  <conditionalFormatting sqref="K46">
    <cfRule type="cellIs" dxfId="2076" priority="84" stopIfTrue="1" operator="greaterThan">
      <formula>$C$7</formula>
    </cfRule>
  </conditionalFormatting>
  <conditionalFormatting sqref="AT17">
    <cfRule type="expression" dxfId="2075" priority="79" stopIfTrue="1">
      <formula>AND(NOT(ISBLANK(AT$8)),AT17&gt;AT$8)</formula>
    </cfRule>
    <cfRule type="expression" dxfId="2074" priority="80" stopIfTrue="1">
      <formula>AND(NOT(ISBLANK(AT$8)),AT17&lt;AT$9,NOT(ISBLANK(AT17)))</formula>
    </cfRule>
  </conditionalFormatting>
  <conditionalFormatting sqref="AR17">
    <cfRule type="expression" dxfId="2073" priority="77" stopIfTrue="1">
      <formula>AND(NOT(ISBLANK(AR$8)),AR17&gt;AR$8)</formula>
    </cfRule>
    <cfRule type="expression" dxfId="2072" priority="78" stopIfTrue="1">
      <formula>AND(NOT(ISBLANK(AR$8)),AR17&lt;AR$9,NOT(ISBLANK(AR17)))</formula>
    </cfRule>
  </conditionalFormatting>
  <conditionalFormatting sqref="AN17">
    <cfRule type="expression" dxfId="2071" priority="73" stopIfTrue="1">
      <formula>AND(NOT(ISBLANK(AN$8)),AN17&gt;AN$8)</formula>
    </cfRule>
    <cfRule type="expression" dxfId="2070" priority="74" stopIfTrue="1">
      <formula>AND(NOT(ISBLANK(AN$8)),AN17&lt;AN$9,NOT(ISBLANK(AN17)))</formula>
    </cfRule>
  </conditionalFormatting>
  <conditionalFormatting sqref="AX17">
    <cfRule type="expression" dxfId="2069" priority="71" stopIfTrue="1">
      <formula>AND(NOT(ISBLANK(AX$8)),AX17&gt;AX$8)</formula>
    </cfRule>
    <cfRule type="expression" dxfId="2068" priority="72" stopIfTrue="1">
      <formula>AND(NOT(ISBLANK(AX$8)),AX17&lt;AX$9,NOT(ISBLANK(AX17)))</formula>
    </cfRule>
  </conditionalFormatting>
  <conditionalFormatting sqref="AX24">
    <cfRule type="expression" dxfId="2067" priority="69" stopIfTrue="1">
      <formula>AND(NOT(ISBLANK(AX$8)),AX24&gt;AX$8)</formula>
    </cfRule>
    <cfRule type="expression" dxfId="2066" priority="70" stopIfTrue="1">
      <formula>AND(NOT(ISBLANK(AX$8)),AX24&lt;AX$9,NOT(ISBLANK(AX24)))</formula>
    </cfRule>
  </conditionalFormatting>
  <conditionalFormatting sqref="AX31">
    <cfRule type="expression" dxfId="2065" priority="67" stopIfTrue="1">
      <formula>AND(NOT(ISBLANK(AX$8)),AX31&gt;AX$8)</formula>
    </cfRule>
    <cfRule type="expression" dxfId="2064" priority="68" stopIfTrue="1">
      <formula>AND(NOT(ISBLANK(AX$8)),AX31&lt;AX$9,NOT(ISBLANK(AX31)))</formula>
    </cfRule>
  </conditionalFormatting>
  <conditionalFormatting sqref="AX38">
    <cfRule type="expression" dxfId="2063" priority="65" stopIfTrue="1">
      <formula>AND(NOT(ISBLANK(AX$8)),AX38&gt;AX$8)</formula>
    </cfRule>
    <cfRule type="expression" dxfId="2062" priority="66" stopIfTrue="1">
      <formula>AND(NOT(ISBLANK(AX$8)),AX38&lt;AX$9,NOT(ISBLANK(AX38)))</formula>
    </cfRule>
  </conditionalFormatting>
  <conditionalFormatting sqref="AZ17">
    <cfRule type="expression" dxfId="2061" priority="63" stopIfTrue="1">
      <formula>AND(NOT(ISBLANK(AZ$8)),AZ17&gt;AZ$8)</formula>
    </cfRule>
    <cfRule type="expression" dxfId="2060" priority="64" stopIfTrue="1">
      <formula>AND(NOT(ISBLANK(AZ$8)),AZ17&lt;AZ$9,NOT(ISBLANK(AZ17)))</formula>
    </cfRule>
  </conditionalFormatting>
  <conditionalFormatting sqref="AZ25">
    <cfRule type="expression" dxfId="2059" priority="61" stopIfTrue="1">
      <formula>AND(NOT(ISBLANK(AZ$8)),AZ25&gt;AZ$8)</formula>
    </cfRule>
    <cfRule type="expression" dxfId="2058" priority="62" stopIfTrue="1">
      <formula>AND(NOT(ISBLANK(AZ$8)),AZ25&lt;AZ$9,NOT(ISBLANK(AZ25)))</formula>
    </cfRule>
  </conditionalFormatting>
  <conditionalFormatting sqref="AZ24">
    <cfRule type="expression" dxfId="2057" priority="59" stopIfTrue="1">
      <formula>AND(NOT(ISBLANK(AZ$8)),AZ24&gt;AZ$8)</formula>
    </cfRule>
    <cfRule type="expression" dxfId="2056" priority="60" stopIfTrue="1">
      <formula>AND(NOT(ISBLANK(AZ$8)),AZ24&lt;AZ$9,NOT(ISBLANK(AZ24)))</formula>
    </cfRule>
  </conditionalFormatting>
  <conditionalFormatting sqref="BB17">
    <cfRule type="expression" dxfId="2055" priority="57" stopIfTrue="1">
      <formula>AND(NOT(ISBLANK(BB$8)),BB17&gt;BB$8)</formula>
    </cfRule>
    <cfRule type="expression" dxfId="2054" priority="58" stopIfTrue="1">
      <formula>AND(NOT(ISBLANK(BB$8)),BB17&lt;BB$9,NOT(ISBLANK(BB17)))</formula>
    </cfRule>
  </conditionalFormatting>
  <conditionalFormatting sqref="BD17">
    <cfRule type="expression" dxfId="2053" priority="55" stopIfTrue="1">
      <formula>AND(NOT(ISBLANK(BD$8)),BD17&gt;BD$8)</formula>
    </cfRule>
    <cfRule type="expression" dxfId="2052" priority="56" stopIfTrue="1">
      <formula>AND(NOT(ISBLANK(BD$8)),BD17&lt;BD$9,NOT(ISBLANK(BD17)))</formula>
    </cfRule>
  </conditionalFormatting>
  <conditionalFormatting sqref="BF17">
    <cfRule type="expression" dxfId="2051" priority="53" stopIfTrue="1">
      <formula>AND(NOT(ISBLANK(BF$8)),BF17&gt;BF$8)</formula>
    </cfRule>
    <cfRule type="expression" dxfId="2050" priority="54" stopIfTrue="1">
      <formula>AND(NOT(ISBLANK(BF$8)),BF17&lt;BF$9,NOT(ISBLANK(BF17)))</formula>
    </cfRule>
  </conditionalFormatting>
  <conditionalFormatting sqref="BH17">
    <cfRule type="expression" dxfId="2049" priority="51" stopIfTrue="1">
      <formula>AND(NOT(ISBLANK(BH$8)),BH17&gt;BH$8)</formula>
    </cfRule>
    <cfRule type="expression" dxfId="2048" priority="52" stopIfTrue="1">
      <formula>AND(NOT(ISBLANK(BH$8)),BH17&lt;BH$9,NOT(ISBLANK(BH17)))</formula>
    </cfRule>
  </conditionalFormatting>
  <conditionalFormatting sqref="BJ17">
    <cfRule type="expression" dxfId="2047" priority="49" stopIfTrue="1">
      <formula>AND(NOT(ISBLANK(BJ$8)),BJ17&gt;BJ$8)</formula>
    </cfRule>
    <cfRule type="expression" dxfId="2046" priority="50" stopIfTrue="1">
      <formula>AND(NOT(ISBLANK(BJ$8)),BJ17&lt;BJ$9,NOT(ISBLANK(BJ17)))</formula>
    </cfRule>
  </conditionalFormatting>
  <conditionalFormatting sqref="BL17">
    <cfRule type="expression" dxfId="2045" priority="47" stopIfTrue="1">
      <formula>AND(NOT(ISBLANK(BL$8)),BL17&gt;BL$8)</formula>
    </cfRule>
    <cfRule type="expression" dxfId="2044" priority="48" stopIfTrue="1">
      <formula>AND(NOT(ISBLANK(BL$8)),BL17&lt;BL$9,NOT(ISBLANK(BL17)))</formula>
    </cfRule>
  </conditionalFormatting>
  <conditionalFormatting sqref="BN17">
    <cfRule type="expression" dxfId="2043" priority="45" stopIfTrue="1">
      <formula>AND(NOT(ISBLANK(BN$8)),BN17&gt;BN$8)</formula>
    </cfRule>
    <cfRule type="expression" dxfId="2042" priority="46" stopIfTrue="1">
      <formula>AND(NOT(ISBLANK(BN$8)),BN17&lt;BN$9,NOT(ISBLANK(BN17)))</formula>
    </cfRule>
  </conditionalFormatting>
  <conditionalFormatting sqref="BP17">
    <cfRule type="expression" dxfId="2041" priority="43" stopIfTrue="1">
      <formula>AND(NOT(ISBLANK(BP$8)),BP17&gt;BP$8)</formula>
    </cfRule>
    <cfRule type="expression" dxfId="2040" priority="44" stopIfTrue="1">
      <formula>AND(NOT(ISBLANK(BP$8)),BP17&lt;BP$9,NOT(ISBLANK(BP17)))</formula>
    </cfRule>
  </conditionalFormatting>
  <conditionalFormatting sqref="BR17">
    <cfRule type="expression" dxfId="2039" priority="41" stopIfTrue="1">
      <formula>AND(NOT(ISBLANK(BR$8)),BR17&gt;BR$8)</formula>
    </cfRule>
    <cfRule type="expression" dxfId="2038" priority="42" stopIfTrue="1">
      <formula>AND(NOT(ISBLANK(BR$8)),BR17&lt;BR$9,NOT(ISBLANK(BR17)))</formula>
    </cfRule>
  </conditionalFormatting>
  <conditionalFormatting sqref="BT17">
    <cfRule type="expression" dxfId="2037" priority="39" stopIfTrue="1">
      <formula>AND(NOT(ISBLANK(BT$8)),BT17&gt;BT$8)</formula>
    </cfRule>
    <cfRule type="expression" dxfId="2036" priority="40" stopIfTrue="1">
      <formula>AND(NOT(ISBLANK(BT$8)),BT17&lt;BT$9,NOT(ISBLANK(BT17)))</formula>
    </cfRule>
  </conditionalFormatting>
  <conditionalFormatting sqref="BV17">
    <cfRule type="expression" dxfId="2035" priority="37" stopIfTrue="1">
      <formula>AND(NOT(ISBLANK(BV$8)),BV17&gt;BV$8)</formula>
    </cfRule>
    <cfRule type="expression" dxfId="2034" priority="38" stopIfTrue="1">
      <formula>AND(NOT(ISBLANK(BV$8)),BV17&lt;BV$9,NOT(ISBLANK(BV17)))</formula>
    </cfRule>
  </conditionalFormatting>
  <conditionalFormatting sqref="BX17">
    <cfRule type="expression" dxfId="2033" priority="35" stopIfTrue="1">
      <formula>AND(NOT(ISBLANK(BX$8)),BX17&gt;BX$8)</formula>
    </cfRule>
    <cfRule type="expression" dxfId="2032" priority="36" stopIfTrue="1">
      <formula>AND(NOT(ISBLANK(BX$8)),BX17&lt;BX$9,NOT(ISBLANK(BX17)))</formula>
    </cfRule>
  </conditionalFormatting>
  <conditionalFormatting sqref="BZ17">
    <cfRule type="expression" dxfId="2031" priority="33" stopIfTrue="1">
      <formula>AND(NOT(ISBLANK(BZ$8)),BZ17&gt;BZ$8)</formula>
    </cfRule>
    <cfRule type="expression" dxfId="2030" priority="34" stopIfTrue="1">
      <formula>AND(NOT(ISBLANK(BZ$8)),BZ17&lt;BZ$9,NOT(ISBLANK(BZ17)))</formula>
    </cfRule>
  </conditionalFormatting>
  <conditionalFormatting sqref="CC17">
    <cfRule type="expression" dxfId="2029" priority="31" stopIfTrue="1">
      <formula>AND(NOT(ISBLANK(CC$8)),CC17&gt;CC$8)</formula>
    </cfRule>
    <cfRule type="expression" dxfId="2028" priority="32" stopIfTrue="1">
      <formula>AND(NOT(ISBLANK(CC$8)),CC17&lt;CC$9,NOT(ISBLANK(CC17)))</formula>
    </cfRule>
  </conditionalFormatting>
  <conditionalFormatting sqref="CE17">
    <cfRule type="expression" dxfId="2027" priority="29" stopIfTrue="1">
      <formula>AND(NOT(ISBLANK(CE$8)),CE17&gt;CE$8)</formula>
    </cfRule>
    <cfRule type="expression" dxfId="2026" priority="30" stopIfTrue="1">
      <formula>AND(NOT(ISBLANK(CE$8)),CE17&lt;CE$9,NOT(ISBLANK(CE17)))</formula>
    </cfRule>
  </conditionalFormatting>
  <conditionalFormatting sqref="CG17">
    <cfRule type="expression" dxfId="2025" priority="27" stopIfTrue="1">
      <formula>AND(NOT(ISBLANK(CG$8)),CG17&gt;CG$8)</formula>
    </cfRule>
    <cfRule type="expression" dxfId="2024" priority="28" stopIfTrue="1">
      <formula>AND(NOT(ISBLANK(CG$8)),CG17&lt;CG$9,NOT(ISBLANK(CG17)))</formula>
    </cfRule>
  </conditionalFormatting>
  <conditionalFormatting sqref="CI17">
    <cfRule type="expression" dxfId="2023" priority="25" stopIfTrue="1">
      <formula>AND(NOT(ISBLANK(CI$8)),CI17&gt;CI$8)</formula>
    </cfRule>
    <cfRule type="expression" dxfId="2022" priority="26" stopIfTrue="1">
      <formula>AND(NOT(ISBLANK(CI$8)),CI17&lt;CI$9,NOT(ISBLANK(CI17)))</formula>
    </cfRule>
  </conditionalFormatting>
  <conditionalFormatting sqref="CK17">
    <cfRule type="expression" dxfId="2021" priority="23" stopIfTrue="1">
      <formula>AND(NOT(ISBLANK(CK$8)),CK17&gt;CK$8)</formula>
    </cfRule>
    <cfRule type="expression" dxfId="2020" priority="24" stopIfTrue="1">
      <formula>AND(NOT(ISBLANK(CK$8)),CK17&lt;CK$9,NOT(ISBLANK(CK17)))</formula>
    </cfRule>
  </conditionalFormatting>
  <conditionalFormatting sqref="CM17">
    <cfRule type="expression" dxfId="2019" priority="21" stopIfTrue="1">
      <formula>AND(NOT(ISBLANK(CM$8)),CM17&gt;CM$8)</formula>
    </cfRule>
    <cfRule type="expression" dxfId="2018" priority="22" stopIfTrue="1">
      <formula>AND(NOT(ISBLANK(CM$8)),CM17&lt;CM$9,NOT(ISBLANK(CM17)))</formula>
    </cfRule>
  </conditionalFormatting>
  <conditionalFormatting sqref="CO17">
    <cfRule type="expression" dxfId="2017" priority="19" stopIfTrue="1">
      <formula>AND(NOT(ISBLANK(CO$8)),CO17&gt;CO$8)</formula>
    </cfRule>
    <cfRule type="expression" dxfId="2016" priority="20" stopIfTrue="1">
      <formula>AND(NOT(ISBLANK(CO$8)),CO17&lt;CO$9,NOT(ISBLANK(CO17)))</formula>
    </cfRule>
  </conditionalFormatting>
  <conditionalFormatting sqref="CQ17">
    <cfRule type="expression" dxfId="2015" priority="17" stopIfTrue="1">
      <formula>AND(NOT(ISBLANK(CQ$8)),CQ17&gt;CQ$8)</formula>
    </cfRule>
    <cfRule type="expression" dxfId="2014" priority="18" stopIfTrue="1">
      <formula>AND(NOT(ISBLANK(CQ$8)),CQ17&lt;CQ$9,NOT(ISBLANK(CQ17)))</formula>
    </cfRule>
  </conditionalFormatting>
  <conditionalFormatting sqref="CS17">
    <cfRule type="expression" dxfId="2013" priority="15" stopIfTrue="1">
      <formula>AND(NOT(ISBLANK(CS$8)),CS17&gt;CS$8)</formula>
    </cfRule>
    <cfRule type="expression" dxfId="2012" priority="16" stopIfTrue="1">
      <formula>AND(NOT(ISBLANK(CS$8)),CS17&lt;CS$9,NOT(ISBLANK(CS17)))</formula>
    </cfRule>
  </conditionalFormatting>
  <conditionalFormatting sqref="CU17">
    <cfRule type="expression" dxfId="2011" priority="13" stopIfTrue="1">
      <formula>AND(NOT(ISBLANK(CU$8)),CU17&gt;CU$8)</formula>
    </cfRule>
    <cfRule type="expression" dxfId="2010" priority="14" stopIfTrue="1">
      <formula>AND(NOT(ISBLANK(CU$8)),CU17&lt;CU$9,NOT(ISBLANK(CU17)))</formula>
    </cfRule>
  </conditionalFormatting>
  <conditionalFormatting sqref="CW17">
    <cfRule type="expression" dxfId="2009" priority="11" stopIfTrue="1">
      <formula>AND(NOT(ISBLANK(CW$8)),CW17&gt;CW$8)</formula>
    </cfRule>
    <cfRule type="expression" dxfId="2008" priority="12" stopIfTrue="1">
      <formula>AND(NOT(ISBLANK(CW$8)),CW17&lt;CW$9,NOT(ISBLANK(CW17)))</formula>
    </cfRule>
  </conditionalFormatting>
  <conditionalFormatting sqref="CY17">
    <cfRule type="expression" dxfId="2007" priority="9" stopIfTrue="1">
      <formula>AND(NOT(ISBLANK(CY$8)),CY17&gt;CY$8)</formula>
    </cfRule>
    <cfRule type="expression" dxfId="2006" priority="10" stopIfTrue="1">
      <formula>AND(NOT(ISBLANK(CY$8)),CY17&lt;CY$9,NOT(ISBLANK(CY17)))</formula>
    </cfRule>
  </conditionalFormatting>
  <conditionalFormatting sqref="DA17">
    <cfRule type="expression" dxfId="2005" priority="7" stopIfTrue="1">
      <formula>AND(NOT(ISBLANK(DA$8)),DA17&gt;DA$8)</formula>
    </cfRule>
    <cfRule type="expression" dxfId="2004" priority="8" stopIfTrue="1">
      <formula>AND(NOT(ISBLANK(DA$8)),DA17&lt;DA$9,NOT(ISBLANK(DA17)))</formula>
    </cfRule>
  </conditionalFormatting>
  <conditionalFormatting sqref="DC17">
    <cfRule type="expression" dxfId="2003" priority="5" stopIfTrue="1">
      <formula>AND(NOT(ISBLANK(DC$8)),DC17&gt;DC$8)</formula>
    </cfRule>
    <cfRule type="expression" dxfId="2002"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07">
        <v>7</v>
      </c>
      <c r="D4" s="208"/>
      <c r="E4" s="207">
        <v>13</v>
      </c>
      <c r="F4" s="208"/>
      <c r="G4" s="207">
        <v>14</v>
      </c>
      <c r="H4" s="208"/>
      <c r="I4" s="207" t="s">
        <v>259</v>
      </c>
      <c r="J4" s="208"/>
      <c r="K4" s="207" t="s">
        <v>260</v>
      </c>
      <c r="L4" s="208"/>
      <c r="M4" s="207">
        <v>16</v>
      </c>
      <c r="N4" s="208"/>
      <c r="O4" s="207">
        <v>19</v>
      </c>
      <c r="P4" s="208"/>
      <c r="Q4" s="207">
        <v>20</v>
      </c>
      <c r="R4" s="208"/>
      <c r="S4" s="207">
        <v>17</v>
      </c>
      <c r="T4" s="208"/>
      <c r="U4" s="207">
        <v>18</v>
      </c>
      <c r="V4" s="208"/>
      <c r="W4" s="207">
        <v>21</v>
      </c>
      <c r="X4" s="208"/>
      <c r="Y4" s="207">
        <v>23</v>
      </c>
      <c r="Z4" s="208"/>
      <c r="AA4" s="207">
        <v>98</v>
      </c>
      <c r="AB4" s="208"/>
      <c r="AC4" s="207">
        <v>26</v>
      </c>
      <c r="AD4" s="208"/>
      <c r="AE4" s="207">
        <v>29</v>
      </c>
      <c r="AF4" s="208"/>
      <c r="AG4" s="207">
        <v>38</v>
      </c>
      <c r="AH4" s="208"/>
      <c r="AI4" s="207">
        <v>32</v>
      </c>
      <c r="AJ4" s="208"/>
      <c r="AK4" s="207">
        <v>33</v>
      </c>
      <c r="AL4" s="208"/>
      <c r="AM4" s="207">
        <v>31</v>
      </c>
      <c r="AN4" s="208"/>
      <c r="AO4" s="207">
        <v>35</v>
      </c>
      <c r="AP4" s="208"/>
      <c r="AQ4" s="207">
        <v>37</v>
      </c>
      <c r="AR4" s="208"/>
      <c r="AS4" s="207">
        <v>39</v>
      </c>
      <c r="AT4" s="208"/>
      <c r="AU4" s="207">
        <v>43</v>
      </c>
      <c r="AV4" s="208"/>
      <c r="AW4" s="207">
        <v>44</v>
      </c>
      <c r="AX4" s="208"/>
      <c r="AY4" s="207">
        <v>45</v>
      </c>
      <c r="AZ4" s="208"/>
      <c r="BA4" s="207">
        <v>40</v>
      </c>
      <c r="BB4" s="208"/>
      <c r="BC4" s="207">
        <v>42</v>
      </c>
      <c r="BD4" s="208"/>
      <c r="BE4" s="207">
        <v>50</v>
      </c>
      <c r="BF4" s="208"/>
      <c r="BG4" s="207">
        <v>46</v>
      </c>
      <c r="BH4" s="208"/>
      <c r="BI4" s="207">
        <v>47</v>
      </c>
      <c r="BJ4" s="208"/>
      <c r="BK4" s="207">
        <v>48</v>
      </c>
      <c r="BL4" s="208"/>
      <c r="BM4" s="207">
        <v>52</v>
      </c>
      <c r="BN4" s="208"/>
      <c r="BO4" s="207">
        <v>53</v>
      </c>
      <c r="BP4" s="208"/>
      <c r="BQ4" s="207">
        <v>61</v>
      </c>
      <c r="BR4" s="208"/>
      <c r="BS4" s="207">
        <v>54</v>
      </c>
      <c r="BT4" s="208"/>
      <c r="BU4" s="207">
        <v>55</v>
      </c>
      <c r="BV4" s="208"/>
      <c r="BW4" s="207">
        <v>56</v>
      </c>
      <c r="BX4" s="208"/>
      <c r="BY4" s="207">
        <v>71</v>
      </c>
      <c r="BZ4" s="208"/>
      <c r="CA4" s="207">
        <v>63</v>
      </c>
      <c r="CB4" s="208"/>
      <c r="CC4" s="207">
        <v>64</v>
      </c>
      <c r="CD4" s="208"/>
      <c r="CE4" s="207">
        <v>65</v>
      </c>
      <c r="CF4" s="208"/>
      <c r="CG4" s="207">
        <v>66</v>
      </c>
      <c r="CH4" s="208"/>
      <c r="CI4" s="207">
        <v>67</v>
      </c>
      <c r="CJ4" s="208"/>
      <c r="CK4" s="207">
        <v>68</v>
      </c>
      <c r="CL4" s="208"/>
      <c r="CM4" s="207">
        <v>69</v>
      </c>
      <c r="CN4" s="208"/>
      <c r="CO4" s="207">
        <v>78</v>
      </c>
      <c r="CP4" s="208"/>
      <c r="CQ4" s="207">
        <v>79</v>
      </c>
      <c r="CR4" s="208"/>
      <c r="CS4" s="207">
        <v>74</v>
      </c>
      <c r="CT4" s="208"/>
      <c r="CU4" s="207">
        <v>82</v>
      </c>
      <c r="CV4" s="208"/>
      <c r="CW4" s="207">
        <v>72</v>
      </c>
      <c r="CX4" s="208"/>
      <c r="CY4" s="207">
        <v>76</v>
      </c>
      <c r="CZ4" s="208"/>
      <c r="DA4" s="207">
        <v>83</v>
      </c>
      <c r="DB4" s="208"/>
      <c r="DC4" s="207">
        <v>73</v>
      </c>
      <c r="DD4" s="208"/>
      <c r="DE4" s="207">
        <v>80</v>
      </c>
      <c r="DF4" s="208"/>
      <c r="DG4" s="207">
        <v>70</v>
      </c>
      <c r="DH4" s="208"/>
      <c r="DI4" s="207">
        <v>75</v>
      </c>
      <c r="DJ4" s="208"/>
      <c r="DK4" s="207">
        <v>77</v>
      </c>
      <c r="DL4" s="208"/>
      <c r="DM4" s="207">
        <v>59</v>
      </c>
      <c r="DN4" s="208"/>
      <c r="DO4" s="207">
        <v>81</v>
      </c>
      <c r="DP4" s="208"/>
      <c r="DQ4" s="207">
        <v>62</v>
      </c>
      <c r="DR4" s="208"/>
      <c r="DS4" s="207">
        <v>84</v>
      </c>
      <c r="DT4" s="208"/>
      <c r="DU4" s="207">
        <v>85</v>
      </c>
      <c r="DV4" s="208"/>
      <c r="DW4" s="207">
        <v>87</v>
      </c>
      <c r="DX4" s="208"/>
      <c r="DY4" s="207"/>
      <c r="DZ4" s="208"/>
      <c r="EA4" s="19"/>
    </row>
    <row r="5" spans="1:131" s="1" customFormat="1" ht="27.75" customHeight="1">
      <c r="A5" s="17"/>
      <c r="B5" s="18" t="s">
        <v>10</v>
      </c>
      <c r="C5" s="194" t="s">
        <v>137</v>
      </c>
      <c r="D5" s="195"/>
      <c r="E5" s="199" t="s">
        <v>97</v>
      </c>
      <c r="F5" s="200"/>
      <c r="G5" s="199" t="s">
        <v>98</v>
      </c>
      <c r="H5" s="200"/>
      <c r="I5" s="194" t="s">
        <v>238</v>
      </c>
      <c r="J5" s="195"/>
      <c r="K5" s="194" t="s">
        <v>239</v>
      </c>
      <c r="L5" s="195"/>
      <c r="M5" s="194" t="s">
        <v>99</v>
      </c>
      <c r="N5" s="195"/>
      <c r="O5" s="194" t="s">
        <v>103</v>
      </c>
      <c r="P5" s="195"/>
      <c r="Q5" s="194" t="s">
        <v>104</v>
      </c>
      <c r="R5" s="195"/>
      <c r="S5" s="194" t="s">
        <v>101</v>
      </c>
      <c r="T5" s="195"/>
      <c r="U5" s="194" t="s">
        <v>102</v>
      </c>
      <c r="V5" s="195"/>
      <c r="W5" s="194" t="s">
        <v>36</v>
      </c>
      <c r="X5" s="195"/>
      <c r="Y5" s="194" t="s">
        <v>93</v>
      </c>
      <c r="Z5" s="195"/>
      <c r="AA5" s="194" t="s">
        <v>166</v>
      </c>
      <c r="AB5" s="195"/>
      <c r="AC5" s="194" t="s">
        <v>195</v>
      </c>
      <c r="AD5" s="195"/>
      <c r="AE5" s="194" t="s">
        <v>196</v>
      </c>
      <c r="AF5" s="195"/>
      <c r="AG5" s="194" t="s">
        <v>17</v>
      </c>
      <c r="AH5" s="195"/>
      <c r="AI5" s="194" t="s">
        <v>105</v>
      </c>
      <c r="AJ5" s="195"/>
      <c r="AK5" s="194" t="s">
        <v>197</v>
      </c>
      <c r="AL5" s="195"/>
      <c r="AM5" s="194" t="s">
        <v>164</v>
      </c>
      <c r="AN5" s="195"/>
      <c r="AO5" s="194" t="s">
        <v>198</v>
      </c>
      <c r="AP5" s="195"/>
      <c r="AQ5" s="194" t="s">
        <v>199</v>
      </c>
      <c r="AR5" s="195"/>
      <c r="AS5" s="194" t="s">
        <v>242</v>
      </c>
      <c r="AT5" s="195"/>
      <c r="AU5" s="199" t="s">
        <v>241</v>
      </c>
      <c r="AV5" s="200"/>
      <c r="AW5" s="194" t="s">
        <v>107</v>
      </c>
      <c r="AX5" s="195"/>
      <c r="AY5" s="194" t="s">
        <v>108</v>
      </c>
      <c r="AZ5" s="195"/>
      <c r="BA5" s="194" t="s">
        <v>94</v>
      </c>
      <c r="BB5" s="195"/>
      <c r="BC5" s="194" t="s">
        <v>248</v>
      </c>
      <c r="BD5" s="195"/>
      <c r="BE5" s="194" t="s">
        <v>202</v>
      </c>
      <c r="BF5" s="195"/>
      <c r="BG5" s="194" t="s">
        <v>6</v>
      </c>
      <c r="BH5" s="195"/>
      <c r="BI5" s="194" t="s">
        <v>8</v>
      </c>
      <c r="BJ5" s="195"/>
      <c r="BK5" s="194" t="s">
        <v>7</v>
      </c>
      <c r="BL5" s="195"/>
      <c r="BM5" s="194" t="s">
        <v>109</v>
      </c>
      <c r="BN5" s="195"/>
      <c r="BO5" s="194" t="s">
        <v>203</v>
      </c>
      <c r="BP5" s="195"/>
      <c r="BQ5" s="194" t="s">
        <v>228</v>
      </c>
      <c r="BR5" s="195"/>
      <c r="BS5" s="194" t="s">
        <v>88</v>
      </c>
      <c r="BT5" s="195"/>
      <c r="BU5" s="194" t="s">
        <v>72</v>
      </c>
      <c r="BV5" s="195"/>
      <c r="BW5" s="194" t="s">
        <v>73</v>
      </c>
      <c r="BX5" s="195"/>
      <c r="BY5" s="194" t="s">
        <v>146</v>
      </c>
      <c r="BZ5" s="195"/>
      <c r="CA5" s="194" t="s">
        <v>115</v>
      </c>
      <c r="CB5" s="195"/>
      <c r="CC5" s="194" t="s">
        <v>143</v>
      </c>
      <c r="CD5" s="195"/>
      <c r="CE5" s="194" t="s">
        <v>140</v>
      </c>
      <c r="CF5" s="195"/>
      <c r="CG5" s="194" t="s">
        <v>139</v>
      </c>
      <c r="CH5" s="195"/>
      <c r="CI5" s="194" t="s">
        <v>141</v>
      </c>
      <c r="CJ5" s="195"/>
      <c r="CK5" s="194" t="s">
        <v>142</v>
      </c>
      <c r="CL5" s="195"/>
      <c r="CM5" s="194" t="s">
        <v>144</v>
      </c>
      <c r="CN5" s="195"/>
      <c r="CO5" s="194" t="s">
        <v>129</v>
      </c>
      <c r="CP5" s="195"/>
      <c r="CQ5" s="194" t="s">
        <v>150</v>
      </c>
      <c r="CR5" s="195"/>
      <c r="CS5" s="194" t="s">
        <v>148</v>
      </c>
      <c r="CT5" s="195"/>
      <c r="CU5" s="194" t="s">
        <v>56</v>
      </c>
      <c r="CV5" s="195"/>
      <c r="CW5" s="194" t="s">
        <v>147</v>
      </c>
      <c r="CX5" s="195"/>
      <c r="CY5" s="194" t="s">
        <v>165</v>
      </c>
      <c r="CZ5" s="195"/>
      <c r="DA5" s="194" t="s">
        <v>152</v>
      </c>
      <c r="DB5" s="195"/>
      <c r="DC5" s="194" t="s">
        <v>125</v>
      </c>
      <c r="DD5" s="195"/>
      <c r="DE5" s="194" t="s">
        <v>151</v>
      </c>
      <c r="DF5" s="195"/>
      <c r="DG5" s="194" t="s">
        <v>145</v>
      </c>
      <c r="DH5" s="195"/>
      <c r="DI5" s="194" t="s">
        <v>80</v>
      </c>
      <c r="DJ5" s="195"/>
      <c r="DK5" s="194" t="s">
        <v>149</v>
      </c>
      <c r="DL5" s="195"/>
      <c r="DM5" s="194" t="s">
        <v>74</v>
      </c>
      <c r="DN5" s="195"/>
      <c r="DO5" s="194" t="s">
        <v>90</v>
      </c>
      <c r="DP5" s="195"/>
      <c r="DQ5" s="194" t="s">
        <v>114</v>
      </c>
      <c r="DR5" s="195"/>
      <c r="DS5" s="194" t="s">
        <v>153</v>
      </c>
      <c r="DT5" s="195"/>
      <c r="DU5" s="194" t="s">
        <v>18</v>
      </c>
      <c r="DV5" s="195"/>
      <c r="DW5" s="194" t="s">
        <v>40</v>
      </c>
      <c r="DX5" s="195"/>
      <c r="DY5" s="225" t="s">
        <v>162</v>
      </c>
      <c r="DZ5" s="226"/>
      <c r="EA5" s="19"/>
    </row>
    <row r="6" spans="1:131" s="1" customFormat="1" ht="24" customHeight="1">
      <c r="A6" s="17"/>
      <c r="B6" s="18" t="s">
        <v>11</v>
      </c>
      <c r="C6" s="199" t="s">
        <v>2</v>
      </c>
      <c r="D6" s="200"/>
      <c r="E6" s="199" t="s">
        <v>70</v>
      </c>
      <c r="F6" s="200"/>
      <c r="G6" s="199" t="s">
        <v>70</v>
      </c>
      <c r="H6" s="200"/>
      <c r="I6" s="199" t="s">
        <v>163</v>
      </c>
      <c r="J6" s="200"/>
      <c r="K6" s="199" t="s">
        <v>163</v>
      </c>
      <c r="L6" s="200"/>
      <c r="M6" s="199" t="s">
        <v>163</v>
      </c>
      <c r="N6" s="200"/>
      <c r="O6" s="199" t="s">
        <v>3</v>
      </c>
      <c r="P6" s="200"/>
      <c r="Q6" s="199" t="s">
        <v>3</v>
      </c>
      <c r="R6" s="200"/>
      <c r="S6" s="199" t="s">
        <v>138</v>
      </c>
      <c r="T6" s="200" t="s">
        <v>39</v>
      </c>
      <c r="U6" s="199" t="s">
        <v>138</v>
      </c>
      <c r="V6" s="200" t="s">
        <v>39</v>
      </c>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3</v>
      </c>
      <c r="AR6" s="200"/>
      <c r="AS6" s="199" t="s">
        <v>3</v>
      </c>
      <c r="AT6" s="200"/>
      <c r="AU6" s="199" t="s">
        <v>9</v>
      </c>
      <c r="AV6" s="200"/>
      <c r="AW6" s="199" t="s">
        <v>3</v>
      </c>
      <c r="AX6" s="200"/>
      <c r="AY6" s="199" t="s">
        <v>3</v>
      </c>
      <c r="AZ6" s="200"/>
      <c r="BA6" s="199" t="s">
        <v>3</v>
      </c>
      <c r="BB6" s="200"/>
      <c r="BC6" s="199" t="s">
        <v>3</v>
      </c>
      <c r="BD6" s="200"/>
      <c r="BE6" s="199" t="s">
        <v>3</v>
      </c>
      <c r="BF6" s="200"/>
      <c r="BG6" s="199" t="s">
        <v>3</v>
      </c>
      <c r="BH6" s="200"/>
      <c r="BI6" s="199" t="s">
        <v>3</v>
      </c>
      <c r="BJ6" s="200"/>
      <c r="BK6" s="199" t="s">
        <v>3</v>
      </c>
      <c r="BL6" s="200"/>
      <c r="BM6" s="199" t="s">
        <v>89</v>
      </c>
      <c r="BN6" s="200"/>
      <c r="BO6" s="199" t="s">
        <v>89</v>
      </c>
      <c r="BP6" s="200"/>
      <c r="BQ6" s="227" t="s">
        <v>92</v>
      </c>
      <c r="BR6" s="228"/>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t="s">
        <v>3</v>
      </c>
      <c r="DD6" s="200"/>
      <c r="DE6" s="199" t="s">
        <v>3</v>
      </c>
      <c r="DF6" s="200"/>
      <c r="DG6" s="199" t="s">
        <v>3</v>
      </c>
      <c r="DH6" s="200"/>
      <c r="DI6" s="199" t="s">
        <v>3</v>
      </c>
      <c r="DJ6" s="200"/>
      <c r="DK6" s="199" t="s">
        <v>3</v>
      </c>
      <c r="DL6" s="200"/>
      <c r="DM6" s="199" t="s">
        <v>3</v>
      </c>
      <c r="DN6" s="200"/>
      <c r="DO6" s="199" t="s">
        <v>3</v>
      </c>
      <c r="DP6" s="200"/>
      <c r="DQ6" s="199" t="s">
        <v>3</v>
      </c>
      <c r="DR6" s="200"/>
      <c r="DS6" s="199" t="s">
        <v>3</v>
      </c>
      <c r="DT6" s="200"/>
      <c r="DU6" s="199"/>
      <c r="DV6" s="200"/>
      <c r="DW6" s="199"/>
      <c r="DX6" s="200"/>
      <c r="DY6" s="129"/>
      <c r="DZ6" s="130"/>
      <c r="EA6" s="19"/>
    </row>
    <row r="7" spans="1:131" s="1" customFormat="1" ht="25.5" customHeight="1">
      <c r="A7" s="17"/>
      <c r="B7" s="21" t="s">
        <v>134</v>
      </c>
      <c r="C7" s="223"/>
      <c r="D7" s="224"/>
      <c r="E7" s="223"/>
      <c r="F7" s="224"/>
      <c r="G7" s="223"/>
      <c r="H7" s="224"/>
      <c r="I7" s="223"/>
      <c r="J7" s="224" t="s">
        <v>95</v>
      </c>
      <c r="K7" s="223"/>
      <c r="L7" s="224" t="s">
        <v>95</v>
      </c>
      <c r="M7" s="223"/>
      <c r="N7" s="224"/>
      <c r="O7" s="223"/>
      <c r="P7" s="224"/>
      <c r="Q7" s="223"/>
      <c r="R7" s="224"/>
      <c r="S7" s="223"/>
      <c r="T7" s="224"/>
      <c r="U7" s="223"/>
      <c r="V7" s="224"/>
      <c r="W7" s="223">
        <v>10</v>
      </c>
      <c r="X7" s="224"/>
      <c r="Y7" s="223">
        <v>10</v>
      </c>
      <c r="Z7" s="224"/>
      <c r="AA7" s="223">
        <v>10</v>
      </c>
      <c r="AB7" s="224"/>
      <c r="AC7" s="223">
        <v>100</v>
      </c>
      <c r="AD7" s="224"/>
      <c r="AE7" s="223"/>
      <c r="AF7" s="224"/>
      <c r="AG7" s="223">
        <v>25</v>
      </c>
      <c r="AH7" s="224"/>
      <c r="AI7" s="223">
        <v>10</v>
      </c>
      <c r="AJ7" s="224"/>
      <c r="AK7" s="223">
        <v>10</v>
      </c>
      <c r="AL7" s="224"/>
      <c r="AM7" s="223"/>
      <c r="AN7" s="224"/>
      <c r="AO7" s="223"/>
      <c r="AP7" s="224"/>
      <c r="AQ7" s="223"/>
      <c r="AR7" s="224"/>
      <c r="AS7" s="223">
        <v>5</v>
      </c>
      <c r="AT7" s="224"/>
      <c r="AU7" s="223">
        <v>10</v>
      </c>
      <c r="AV7" s="224"/>
      <c r="AW7" s="223">
        <v>1</v>
      </c>
      <c r="AX7" s="224"/>
      <c r="AY7" s="223">
        <v>1</v>
      </c>
      <c r="AZ7" s="224"/>
      <c r="BA7" s="223"/>
      <c r="BB7" s="224"/>
      <c r="BC7" s="223">
        <v>2</v>
      </c>
      <c r="BD7" s="224"/>
      <c r="BE7" s="223">
        <v>2</v>
      </c>
      <c r="BF7" s="224"/>
      <c r="BG7" s="223"/>
      <c r="BH7" s="224"/>
      <c r="BI7" s="223">
        <v>0.1</v>
      </c>
      <c r="BJ7" s="224"/>
      <c r="BK7" s="223"/>
      <c r="BL7" s="224"/>
      <c r="BM7" s="223">
        <v>1.4</v>
      </c>
      <c r="BN7" s="224"/>
      <c r="BO7" s="223">
        <v>1.4</v>
      </c>
      <c r="BP7" s="224"/>
      <c r="BQ7" s="223">
        <v>5</v>
      </c>
      <c r="BR7" s="224"/>
      <c r="BS7" s="223">
        <v>250</v>
      </c>
      <c r="BT7" s="224"/>
      <c r="BU7" s="223">
        <v>150</v>
      </c>
      <c r="BV7" s="224"/>
      <c r="BW7" s="223">
        <v>0.4</v>
      </c>
      <c r="BX7" s="224"/>
      <c r="BY7" s="223">
        <v>0.1</v>
      </c>
      <c r="BZ7" s="224">
        <v>0.1</v>
      </c>
      <c r="CA7" s="223">
        <v>0.01</v>
      </c>
      <c r="CB7" s="224">
        <v>0.01</v>
      </c>
      <c r="CC7" s="223">
        <v>0.2</v>
      </c>
      <c r="CD7" s="224">
        <v>0.2</v>
      </c>
      <c r="CE7" s="223">
        <v>0.2</v>
      </c>
      <c r="CF7" s="224">
        <v>0.2</v>
      </c>
      <c r="CG7" s="223">
        <v>0.1</v>
      </c>
      <c r="CH7" s="224">
        <v>0.1</v>
      </c>
      <c r="CI7" s="223">
        <v>2</v>
      </c>
      <c r="CJ7" s="224">
        <v>2</v>
      </c>
      <c r="CK7" s="223">
        <v>2E-3</v>
      </c>
      <c r="CL7" s="224">
        <v>2E-3</v>
      </c>
      <c r="CM7" s="223">
        <v>0.1</v>
      </c>
      <c r="CN7" s="224">
        <v>0.1</v>
      </c>
      <c r="CO7" s="223">
        <v>0.02</v>
      </c>
      <c r="CP7" s="224">
        <v>0.02</v>
      </c>
      <c r="CQ7" s="223">
        <v>2</v>
      </c>
      <c r="CR7" s="224">
        <v>2</v>
      </c>
      <c r="CS7" s="223">
        <v>0.2</v>
      </c>
      <c r="CT7" s="224">
        <v>0.2</v>
      </c>
      <c r="CU7" s="223">
        <v>5</v>
      </c>
      <c r="CV7" s="224">
        <v>5</v>
      </c>
      <c r="CW7" s="223">
        <v>0.01</v>
      </c>
      <c r="CX7" s="224">
        <v>0.01</v>
      </c>
      <c r="CY7" s="223">
        <v>0.1</v>
      </c>
      <c r="CZ7" s="224">
        <v>0.1</v>
      </c>
      <c r="DA7" s="223">
        <v>0.1</v>
      </c>
      <c r="DB7" s="224">
        <v>0.1</v>
      </c>
      <c r="DC7" s="223">
        <v>0.05</v>
      </c>
      <c r="DD7" s="224">
        <v>0.05</v>
      </c>
      <c r="DE7" s="223">
        <v>2.5</v>
      </c>
      <c r="DF7" s="224">
        <v>2.5</v>
      </c>
      <c r="DG7" s="223"/>
      <c r="DH7" s="224"/>
      <c r="DI7" s="223"/>
      <c r="DJ7" s="224"/>
      <c r="DK7" s="223"/>
      <c r="DL7" s="224"/>
      <c r="DM7" s="223"/>
      <c r="DN7" s="224"/>
      <c r="DO7" s="223"/>
      <c r="DP7" s="224"/>
      <c r="DQ7" s="223"/>
      <c r="DR7" s="224"/>
      <c r="DS7" s="223"/>
      <c r="DT7" s="224"/>
      <c r="DU7" s="223"/>
      <c r="DV7" s="224"/>
      <c r="DW7" s="223"/>
      <c r="DX7" s="224"/>
      <c r="DY7" s="223"/>
      <c r="DZ7" s="224"/>
      <c r="EA7" s="19"/>
    </row>
    <row r="8" spans="1:131" s="1" customFormat="1" ht="26.25" customHeight="1">
      <c r="A8" s="17"/>
      <c r="B8" s="21" t="s">
        <v>135</v>
      </c>
      <c r="C8" s="223"/>
      <c r="D8" s="224"/>
      <c r="E8" s="223"/>
      <c r="F8" s="224"/>
      <c r="G8" s="223"/>
      <c r="H8" s="224"/>
      <c r="I8" s="223">
        <v>8.5</v>
      </c>
      <c r="J8" s="224"/>
      <c r="K8" s="223">
        <v>8.5</v>
      </c>
      <c r="L8" s="224"/>
      <c r="M8" s="223">
        <v>8.5</v>
      </c>
      <c r="N8" s="224"/>
      <c r="O8" s="223"/>
      <c r="P8" s="224"/>
      <c r="Q8" s="223"/>
      <c r="R8" s="224"/>
      <c r="S8" s="223"/>
      <c r="T8" s="224"/>
      <c r="U8" s="223"/>
      <c r="V8" s="224"/>
      <c r="W8" s="223">
        <v>15</v>
      </c>
      <c r="X8" s="224"/>
      <c r="Y8" s="223">
        <v>15</v>
      </c>
      <c r="Z8" s="224"/>
      <c r="AA8" s="223">
        <v>15</v>
      </c>
      <c r="AB8" s="224"/>
      <c r="AC8" s="223">
        <v>150</v>
      </c>
      <c r="AD8" s="224"/>
      <c r="AE8" s="223"/>
      <c r="AF8" s="224"/>
      <c r="AG8" s="223">
        <v>35</v>
      </c>
      <c r="AH8" s="224"/>
      <c r="AI8" s="223">
        <v>15</v>
      </c>
      <c r="AJ8" s="224"/>
      <c r="AK8" s="223">
        <v>15</v>
      </c>
      <c r="AL8" s="224"/>
      <c r="AM8" s="223"/>
      <c r="AN8" s="224"/>
      <c r="AO8" s="223"/>
      <c r="AP8" s="224"/>
      <c r="AQ8" s="223"/>
      <c r="AR8" s="224"/>
      <c r="AS8" s="223">
        <v>7</v>
      </c>
      <c r="AT8" s="224"/>
      <c r="AU8" s="223">
        <v>50</v>
      </c>
      <c r="AV8" s="224"/>
      <c r="AW8" s="223">
        <v>2.5</v>
      </c>
      <c r="AX8" s="224"/>
      <c r="AY8" s="223">
        <v>2.5</v>
      </c>
      <c r="AZ8" s="224"/>
      <c r="BA8" s="223"/>
      <c r="BB8" s="224"/>
      <c r="BC8" s="223">
        <v>3</v>
      </c>
      <c r="BD8" s="224"/>
      <c r="BE8" s="223">
        <v>3</v>
      </c>
      <c r="BF8" s="224"/>
      <c r="BG8" s="223"/>
      <c r="BH8" s="224"/>
      <c r="BI8" s="223">
        <v>0.2</v>
      </c>
      <c r="BJ8" s="224"/>
      <c r="BK8" s="223"/>
      <c r="BL8" s="224"/>
      <c r="BM8" s="223">
        <v>1.8</v>
      </c>
      <c r="BN8" s="224"/>
      <c r="BO8" s="223">
        <v>1.8</v>
      </c>
      <c r="BP8" s="224"/>
      <c r="BQ8" s="223">
        <v>6.5</v>
      </c>
      <c r="BR8" s="224"/>
      <c r="BS8" s="223">
        <v>280</v>
      </c>
      <c r="BT8" s="224"/>
      <c r="BU8" s="223">
        <v>200</v>
      </c>
      <c r="BV8" s="224"/>
      <c r="BW8" s="223">
        <v>0.5</v>
      </c>
      <c r="BX8" s="224"/>
      <c r="BY8" s="223">
        <v>0.25</v>
      </c>
      <c r="BZ8" s="224"/>
      <c r="CA8" s="223">
        <v>2.5000000000000001E-2</v>
      </c>
      <c r="CB8" s="224"/>
      <c r="CC8" s="223">
        <v>0.5</v>
      </c>
      <c r="CD8" s="224"/>
      <c r="CE8" s="223">
        <v>0.5</v>
      </c>
      <c r="CF8" s="224"/>
      <c r="CG8" s="223">
        <v>0.25</v>
      </c>
      <c r="CH8" s="224"/>
      <c r="CI8" s="223">
        <v>5</v>
      </c>
      <c r="CJ8" s="224"/>
      <c r="CK8" s="223">
        <v>5.0000000000000001E-3</v>
      </c>
      <c r="CL8" s="224"/>
      <c r="CM8" s="223">
        <v>0.25</v>
      </c>
      <c r="CN8" s="224"/>
      <c r="CO8" s="223">
        <v>0.05</v>
      </c>
      <c r="CP8" s="224"/>
      <c r="CQ8" s="223">
        <v>5</v>
      </c>
      <c r="CR8" s="224"/>
      <c r="CS8" s="223">
        <v>0.5</v>
      </c>
      <c r="CT8" s="224"/>
      <c r="CU8" s="223">
        <v>12.5</v>
      </c>
      <c r="CV8" s="224"/>
      <c r="CW8" s="223">
        <v>2.5000000000000001E-2</v>
      </c>
      <c r="CX8" s="224"/>
      <c r="CY8" s="223">
        <v>0.25</v>
      </c>
      <c r="CZ8" s="224"/>
      <c r="DA8" s="223">
        <v>0.25</v>
      </c>
      <c r="DB8" s="224"/>
      <c r="DC8" s="223">
        <v>0.125</v>
      </c>
      <c r="DD8" s="224"/>
      <c r="DE8" s="223">
        <v>6.25</v>
      </c>
      <c r="DF8" s="224"/>
      <c r="DG8" s="223"/>
      <c r="DH8" s="224"/>
      <c r="DI8" s="223"/>
      <c r="DJ8" s="224"/>
      <c r="DK8" s="223"/>
      <c r="DL8" s="224"/>
      <c r="DM8" s="223"/>
      <c r="DN8" s="224"/>
      <c r="DO8" s="223"/>
      <c r="DP8" s="224"/>
      <c r="DQ8" s="223"/>
      <c r="DR8" s="224"/>
      <c r="DS8" s="223"/>
      <c r="DT8" s="224"/>
      <c r="DU8" s="223"/>
      <c r="DV8" s="224"/>
      <c r="DW8" s="223"/>
      <c r="DX8" s="224"/>
      <c r="DY8" s="223"/>
      <c r="DZ8" s="224"/>
      <c r="EA8" s="19"/>
    </row>
    <row r="9" spans="1:131" s="1" customFormat="1" ht="26.25" customHeight="1">
      <c r="A9" s="17"/>
      <c r="B9" s="21" t="s">
        <v>136</v>
      </c>
      <c r="C9" s="223"/>
      <c r="D9" s="224"/>
      <c r="E9" s="223"/>
      <c r="F9" s="224"/>
      <c r="G9" s="223"/>
      <c r="H9" s="224"/>
      <c r="I9" s="223">
        <v>6.5</v>
      </c>
      <c r="J9" s="224"/>
      <c r="K9" s="223">
        <v>6.5</v>
      </c>
      <c r="L9" s="224"/>
      <c r="M9" s="223">
        <v>6.5</v>
      </c>
      <c r="N9" s="224"/>
      <c r="O9" s="223">
        <v>0.5</v>
      </c>
      <c r="P9" s="224"/>
      <c r="Q9" s="223">
        <v>0.5</v>
      </c>
      <c r="R9" s="224"/>
      <c r="S9" s="223"/>
      <c r="T9" s="224"/>
      <c r="U9" s="223"/>
      <c r="V9" s="224"/>
      <c r="W9" s="223"/>
      <c r="X9" s="224"/>
      <c r="Y9" s="223"/>
      <c r="Z9" s="224"/>
      <c r="AA9" s="223"/>
      <c r="AB9" s="224"/>
      <c r="AC9" s="223"/>
      <c r="AD9" s="224"/>
      <c r="AE9" s="223"/>
      <c r="AF9" s="224"/>
      <c r="AG9" s="223"/>
      <c r="AH9" s="224"/>
      <c r="AI9" s="223"/>
      <c r="AJ9" s="224"/>
      <c r="AK9" s="223"/>
      <c r="AL9" s="224"/>
      <c r="AM9" s="223"/>
      <c r="AN9" s="224"/>
      <c r="AO9" s="223"/>
      <c r="AP9" s="224"/>
      <c r="AQ9" s="223"/>
      <c r="AR9" s="224"/>
      <c r="AS9" s="223"/>
      <c r="AT9" s="224"/>
      <c r="AU9" s="223"/>
      <c r="AV9" s="224"/>
      <c r="AW9" s="223">
        <v>0.8</v>
      </c>
      <c r="AX9" s="224"/>
      <c r="AY9" s="223">
        <v>0.8</v>
      </c>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223"/>
      <c r="DH9" s="224"/>
      <c r="DI9" s="223"/>
      <c r="DJ9" s="224"/>
      <c r="DK9" s="223"/>
      <c r="DL9" s="224"/>
      <c r="DM9" s="223"/>
      <c r="DN9" s="224"/>
      <c r="DO9" s="223"/>
      <c r="DP9" s="224"/>
      <c r="DQ9" s="223"/>
      <c r="DR9" s="224"/>
      <c r="DS9" s="223"/>
      <c r="DT9" s="224"/>
      <c r="DU9" s="223"/>
      <c r="DV9" s="224"/>
      <c r="DW9" s="223"/>
      <c r="DX9" s="224"/>
      <c r="DY9" s="132"/>
      <c r="DZ9" s="133"/>
      <c r="EA9" s="19"/>
    </row>
    <row r="10" spans="1:131" s="1" customFormat="1" ht="24.75" customHeight="1">
      <c r="A10" s="17"/>
      <c r="B10" s="18" t="s">
        <v>71</v>
      </c>
      <c r="C10" s="199" t="s">
        <v>82</v>
      </c>
      <c r="D10" s="230"/>
      <c r="E10" s="199" t="s">
        <v>200</v>
      </c>
      <c r="F10" s="200"/>
      <c r="G10" s="199" t="s">
        <v>75</v>
      </c>
      <c r="H10" s="200"/>
      <c r="I10" s="231" t="s">
        <v>247</v>
      </c>
      <c r="J10" s="232"/>
      <c r="K10" s="194" t="s">
        <v>246</v>
      </c>
      <c r="L10" s="195"/>
      <c r="M10" s="194" t="s">
        <v>75</v>
      </c>
      <c r="N10" s="195"/>
      <c r="O10" s="199" t="s">
        <v>220</v>
      </c>
      <c r="P10" s="200"/>
      <c r="Q10" s="199"/>
      <c r="R10" s="200"/>
      <c r="S10" s="199" t="s">
        <v>220</v>
      </c>
      <c r="T10" s="200"/>
      <c r="U10" s="199" t="s">
        <v>75</v>
      </c>
      <c r="V10" s="200"/>
      <c r="W10" s="199" t="s">
        <v>86</v>
      </c>
      <c r="X10" s="200"/>
      <c r="Y10" s="199" t="s">
        <v>85</v>
      </c>
      <c r="Z10" s="200"/>
      <c r="AA10" s="199" t="s">
        <v>85</v>
      </c>
      <c r="AB10" s="200"/>
      <c r="AC10" s="199" t="s">
        <v>86</v>
      </c>
      <c r="AD10" s="200"/>
      <c r="AE10" s="199" t="s">
        <v>85</v>
      </c>
      <c r="AF10" s="200"/>
      <c r="AG10" s="199" t="s">
        <v>192</v>
      </c>
      <c r="AH10" s="200"/>
      <c r="AI10" s="199" t="s">
        <v>220</v>
      </c>
      <c r="AJ10" s="200"/>
      <c r="AK10" s="199" t="s">
        <v>86</v>
      </c>
      <c r="AL10" s="200"/>
      <c r="AM10" s="199" t="s">
        <v>85</v>
      </c>
      <c r="AN10" s="200"/>
      <c r="AO10" s="199" t="s">
        <v>86</v>
      </c>
      <c r="AP10" s="200"/>
      <c r="AQ10" s="199" t="s">
        <v>86</v>
      </c>
      <c r="AR10" s="200"/>
      <c r="AS10" s="199" t="s">
        <v>85</v>
      </c>
      <c r="AT10" s="200"/>
      <c r="AU10" s="199" t="s">
        <v>76</v>
      </c>
      <c r="AV10" s="200"/>
      <c r="AW10" s="199" t="s">
        <v>220</v>
      </c>
      <c r="AX10" s="200"/>
      <c r="AY10" s="199" t="s">
        <v>75</v>
      </c>
      <c r="AZ10" s="200"/>
      <c r="BA10" s="199" t="s">
        <v>75</v>
      </c>
      <c r="BB10" s="200"/>
      <c r="BC10" s="199" t="s">
        <v>85</v>
      </c>
      <c r="BD10" s="200"/>
      <c r="BE10" s="199" t="s">
        <v>86</v>
      </c>
      <c r="BF10" s="200"/>
      <c r="BG10" s="199" t="s">
        <v>76</v>
      </c>
      <c r="BH10" s="200"/>
      <c r="BI10" s="199" t="s">
        <v>76</v>
      </c>
      <c r="BJ10" s="200"/>
      <c r="BK10" s="199" t="s">
        <v>76</v>
      </c>
      <c r="BL10" s="200"/>
      <c r="BM10" s="199" t="s">
        <v>220</v>
      </c>
      <c r="BN10" s="200"/>
      <c r="BO10" s="199" t="s">
        <v>86</v>
      </c>
      <c r="BP10" s="200"/>
      <c r="BQ10" s="199" t="s">
        <v>192</v>
      </c>
      <c r="BR10" s="200"/>
      <c r="BS10" s="199" t="s">
        <v>85</v>
      </c>
      <c r="BT10" s="200"/>
      <c r="BU10" s="199" t="s">
        <v>85</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86</v>
      </c>
      <c r="DD10" s="200"/>
      <c r="DE10" s="199" t="s">
        <v>86</v>
      </c>
      <c r="DF10" s="200"/>
      <c r="DG10" s="199" t="s">
        <v>86</v>
      </c>
      <c r="DH10" s="200"/>
      <c r="DI10" s="199" t="s">
        <v>86</v>
      </c>
      <c r="DJ10" s="200"/>
      <c r="DK10" s="199" t="s">
        <v>86</v>
      </c>
      <c r="DL10" s="200"/>
      <c r="DM10" s="199" t="s">
        <v>86</v>
      </c>
      <c r="DN10" s="200"/>
      <c r="DO10" s="199" t="s">
        <v>86</v>
      </c>
      <c r="DP10" s="200"/>
      <c r="DQ10" s="199" t="s">
        <v>86</v>
      </c>
      <c r="DR10" s="200"/>
      <c r="DS10" s="199" t="s">
        <v>86</v>
      </c>
      <c r="DT10" s="200"/>
      <c r="DU10" s="199" t="s">
        <v>76</v>
      </c>
      <c r="DV10" s="200"/>
      <c r="DW10" s="199" t="s">
        <v>85</v>
      </c>
      <c r="DX10" s="200"/>
      <c r="DY10" s="135"/>
      <c r="DZ10" s="136"/>
      <c r="EA10" s="19"/>
    </row>
    <row r="11" spans="1:131" s="1" customFormat="1" ht="21" customHeight="1">
      <c r="A11" s="17"/>
      <c r="B11" s="18" t="s">
        <v>12</v>
      </c>
      <c r="C11" s="199" t="s">
        <v>210</v>
      </c>
      <c r="D11" s="230"/>
      <c r="E11" s="199" t="s">
        <v>210</v>
      </c>
      <c r="F11" s="200"/>
      <c r="G11" s="199" t="s">
        <v>214</v>
      </c>
      <c r="H11" s="200"/>
      <c r="I11" s="199" t="s">
        <v>210</v>
      </c>
      <c r="J11" s="200"/>
      <c r="K11" s="199" t="s">
        <v>210</v>
      </c>
      <c r="L11" s="200"/>
      <c r="M11" s="199"/>
      <c r="N11" s="200"/>
      <c r="O11" s="199" t="s">
        <v>210</v>
      </c>
      <c r="P11" s="200"/>
      <c r="Q11" s="199"/>
      <c r="R11" s="200"/>
      <c r="S11" s="199" t="s">
        <v>210</v>
      </c>
      <c r="T11" s="200"/>
      <c r="U11" s="199"/>
      <c r="V11" s="200"/>
      <c r="W11" s="199" t="s">
        <v>211</v>
      </c>
      <c r="X11" s="200"/>
      <c r="Y11" s="199" t="s">
        <v>211</v>
      </c>
      <c r="Z11" s="200"/>
      <c r="AA11" s="199" t="s">
        <v>211</v>
      </c>
      <c r="AB11" s="200"/>
      <c r="AC11" s="199" t="s">
        <v>211</v>
      </c>
      <c r="AD11" s="200"/>
      <c r="AE11" s="199" t="s">
        <v>204</v>
      </c>
      <c r="AF11" s="200"/>
      <c r="AG11" s="199" t="s">
        <v>214</v>
      </c>
      <c r="AH11" s="200"/>
      <c r="AI11" s="199"/>
      <c r="AJ11" s="200"/>
      <c r="AK11" s="199" t="s">
        <v>214</v>
      </c>
      <c r="AL11" s="200"/>
      <c r="AM11" s="199" t="s">
        <v>214</v>
      </c>
      <c r="AN11" s="200"/>
      <c r="AO11" s="199" t="s">
        <v>214</v>
      </c>
      <c r="AP11" s="200"/>
      <c r="AQ11" s="199" t="s">
        <v>214</v>
      </c>
      <c r="AR11" s="200"/>
      <c r="AS11" s="199" t="s">
        <v>212</v>
      </c>
      <c r="AT11" s="200"/>
      <c r="AU11" s="199" t="s">
        <v>211</v>
      </c>
      <c r="AV11" s="200"/>
      <c r="AW11" s="199" t="s">
        <v>210</v>
      </c>
      <c r="AX11" s="200"/>
      <c r="AY11" s="199"/>
      <c r="AZ11" s="200"/>
      <c r="BA11" s="199" t="s">
        <v>213</v>
      </c>
      <c r="BB11" s="200"/>
      <c r="BC11" s="199" t="s">
        <v>204</v>
      </c>
      <c r="BD11" s="200"/>
      <c r="BE11" s="199" t="s">
        <v>204</v>
      </c>
      <c r="BF11" s="200"/>
      <c r="BG11" s="199" t="s">
        <v>204</v>
      </c>
      <c r="BH11" s="200"/>
      <c r="BI11" s="199" t="s">
        <v>204</v>
      </c>
      <c r="BJ11" s="200"/>
      <c r="BK11" s="199"/>
      <c r="BL11" s="200"/>
      <c r="BM11" s="199" t="s">
        <v>210</v>
      </c>
      <c r="BN11" s="200"/>
      <c r="BO11" s="199"/>
      <c r="BP11" s="200"/>
      <c r="BQ11" s="199" t="s">
        <v>204</v>
      </c>
      <c r="BR11" s="200"/>
      <c r="BS11" s="199" t="s">
        <v>214</v>
      </c>
      <c r="BT11" s="200"/>
      <c r="BU11" s="199" t="s">
        <v>214</v>
      </c>
      <c r="BV11" s="200"/>
      <c r="BW11" s="199" t="s">
        <v>212</v>
      </c>
      <c r="BX11" s="200"/>
      <c r="BY11" s="199" t="s">
        <v>204</v>
      </c>
      <c r="BZ11" s="200"/>
      <c r="CA11" s="199" t="s">
        <v>204</v>
      </c>
      <c r="CB11" s="200"/>
      <c r="CC11" s="199" t="s">
        <v>204</v>
      </c>
      <c r="CD11" s="200"/>
      <c r="CE11" s="199" t="s">
        <v>204</v>
      </c>
      <c r="CF11" s="200"/>
      <c r="CG11" s="199" t="s">
        <v>204</v>
      </c>
      <c r="CH11" s="200"/>
      <c r="CI11" s="199" t="s">
        <v>204</v>
      </c>
      <c r="CJ11" s="200"/>
      <c r="CK11" s="199" t="s">
        <v>204</v>
      </c>
      <c r="CL11" s="200"/>
      <c r="CM11" s="199" t="s">
        <v>204</v>
      </c>
      <c r="CN11" s="200"/>
      <c r="CO11" s="199" t="s">
        <v>204</v>
      </c>
      <c r="CP11" s="200"/>
      <c r="CQ11" s="199" t="s">
        <v>204</v>
      </c>
      <c r="CR11" s="200"/>
      <c r="CS11" s="199" t="s">
        <v>204</v>
      </c>
      <c r="CT11" s="200"/>
      <c r="CU11" s="199" t="s">
        <v>204</v>
      </c>
      <c r="CV11" s="200"/>
      <c r="CW11" s="199" t="s">
        <v>204</v>
      </c>
      <c r="CX11" s="200"/>
      <c r="CY11" s="199" t="s">
        <v>204</v>
      </c>
      <c r="CZ11" s="200"/>
      <c r="DA11" s="199" t="s">
        <v>204</v>
      </c>
      <c r="DB11" s="200"/>
      <c r="DC11" s="199" t="s">
        <v>204</v>
      </c>
      <c r="DD11" s="200"/>
      <c r="DE11" s="199" t="s">
        <v>204</v>
      </c>
      <c r="DF11" s="200"/>
      <c r="DG11" s="199" t="s">
        <v>204</v>
      </c>
      <c r="DH11" s="200"/>
      <c r="DI11" s="199" t="s">
        <v>204</v>
      </c>
      <c r="DJ11" s="200"/>
      <c r="DK11" s="199" t="s">
        <v>204</v>
      </c>
      <c r="DL11" s="200"/>
      <c r="DM11" s="199" t="s">
        <v>204</v>
      </c>
      <c r="DN11" s="200"/>
      <c r="DO11" s="199" t="s">
        <v>204</v>
      </c>
      <c r="DP11" s="200"/>
      <c r="DQ11" s="199" t="s">
        <v>204</v>
      </c>
      <c r="DR11" s="200"/>
      <c r="DS11" s="199" t="s">
        <v>204</v>
      </c>
      <c r="DT11" s="200"/>
      <c r="DU11" s="199"/>
      <c r="DV11" s="200"/>
      <c r="DW11" s="199"/>
      <c r="DX11" s="200"/>
      <c r="DY11" s="135"/>
      <c r="DZ11" s="136"/>
      <c r="EA11" s="19"/>
    </row>
    <row r="12" spans="1:131" ht="26.4">
      <c r="A12" s="54"/>
      <c r="B12" s="18" t="s">
        <v>13</v>
      </c>
      <c r="C12" s="199">
        <v>30</v>
      </c>
      <c r="D12" s="229"/>
      <c r="E12" s="199">
        <v>30</v>
      </c>
      <c r="F12" s="200"/>
      <c r="G12" s="199">
        <v>4</v>
      </c>
      <c r="H12" s="229"/>
      <c r="I12" s="199">
        <v>30</v>
      </c>
      <c r="J12" s="200"/>
      <c r="K12" s="199">
        <v>30</v>
      </c>
      <c r="L12" s="200"/>
      <c r="M12" s="199"/>
      <c r="N12" s="229"/>
      <c r="O12" s="199">
        <v>30</v>
      </c>
      <c r="P12" s="200"/>
      <c r="Q12" s="199"/>
      <c r="R12" s="229"/>
      <c r="S12" s="199">
        <v>30</v>
      </c>
      <c r="T12" s="200"/>
      <c r="U12" s="199"/>
      <c r="V12" s="200"/>
      <c r="W12" s="199">
        <v>8</v>
      </c>
      <c r="X12" s="200"/>
      <c r="Y12" s="199">
        <v>8</v>
      </c>
      <c r="Z12" s="200"/>
      <c r="AA12" s="199">
        <v>8</v>
      </c>
      <c r="AB12" s="200"/>
      <c r="AC12" s="199">
        <v>8</v>
      </c>
      <c r="AD12" s="200"/>
      <c r="AE12" s="199"/>
      <c r="AF12" s="200"/>
      <c r="AG12" s="199">
        <v>4</v>
      </c>
      <c r="AH12" s="200"/>
      <c r="AI12" s="199"/>
      <c r="AJ12" s="200"/>
      <c r="AK12" s="199">
        <v>4</v>
      </c>
      <c r="AL12" s="200"/>
      <c r="AM12" s="199">
        <v>4</v>
      </c>
      <c r="AN12" s="200"/>
      <c r="AO12" s="199">
        <v>4</v>
      </c>
      <c r="AP12" s="200"/>
      <c r="AQ12" s="199">
        <v>4</v>
      </c>
      <c r="AR12" s="200"/>
      <c r="AS12" s="199">
        <v>2</v>
      </c>
      <c r="AT12" s="200"/>
      <c r="AU12" s="199">
        <v>8</v>
      </c>
      <c r="AV12" s="200"/>
      <c r="AW12" s="199">
        <v>30</v>
      </c>
      <c r="AX12" s="200"/>
      <c r="AY12" s="199"/>
      <c r="AZ12" s="200"/>
      <c r="BA12" s="199">
        <v>1</v>
      </c>
      <c r="BB12" s="200"/>
      <c r="BC12" s="199"/>
      <c r="BD12" s="200"/>
      <c r="BE12" s="199"/>
      <c r="BF12" s="200"/>
      <c r="BG12" s="199"/>
      <c r="BH12" s="200"/>
      <c r="BI12" s="199"/>
      <c r="BJ12" s="200"/>
      <c r="BK12" s="199"/>
      <c r="BL12" s="200"/>
      <c r="BM12" s="199">
        <v>30</v>
      </c>
      <c r="BN12" s="200"/>
      <c r="BO12" s="199"/>
      <c r="BP12" s="200"/>
      <c r="BQ12" s="199"/>
      <c r="BR12" s="200"/>
      <c r="BS12" s="199">
        <v>4</v>
      </c>
      <c r="BT12" s="200"/>
      <c r="BU12" s="199">
        <v>4</v>
      </c>
      <c r="BV12" s="200"/>
      <c r="BW12" s="199">
        <v>2</v>
      </c>
      <c r="BX12" s="200"/>
      <c r="BY12" s="199"/>
      <c r="BZ12" s="200"/>
      <c r="CA12" s="199"/>
      <c r="CB12" s="200"/>
      <c r="CC12" s="199"/>
      <c r="CD12" s="200"/>
      <c r="CE12" s="199"/>
      <c r="CF12" s="200"/>
      <c r="CG12" s="199"/>
      <c r="CH12" s="200"/>
      <c r="CI12" s="199"/>
      <c r="CJ12" s="200"/>
      <c r="CK12" s="199"/>
      <c r="CL12" s="200"/>
      <c r="CM12" s="199"/>
      <c r="CN12" s="200"/>
      <c r="CO12" s="199"/>
      <c r="CP12" s="200"/>
      <c r="CQ12" s="199"/>
      <c r="CR12" s="200"/>
      <c r="CS12" s="199"/>
      <c r="CT12" s="200"/>
      <c r="CU12" s="199"/>
      <c r="CV12" s="200"/>
      <c r="CW12" s="199"/>
      <c r="CX12" s="200"/>
      <c r="CY12" s="199"/>
      <c r="CZ12" s="200"/>
      <c r="DA12" s="199"/>
      <c r="DB12" s="200"/>
      <c r="DC12" s="199"/>
      <c r="DD12" s="200"/>
      <c r="DE12" s="199"/>
      <c r="DF12" s="200"/>
      <c r="DG12" s="199"/>
      <c r="DH12" s="200"/>
      <c r="DI12" s="199"/>
      <c r="DJ12" s="200"/>
      <c r="DK12" s="199"/>
      <c r="DL12" s="200"/>
      <c r="DM12" s="199"/>
      <c r="DN12" s="200"/>
      <c r="DO12" s="199"/>
      <c r="DP12" s="200"/>
      <c r="DQ12" s="199"/>
      <c r="DR12" s="200"/>
      <c r="DS12" s="199"/>
      <c r="DT12" s="200"/>
      <c r="DU12" s="199"/>
      <c r="DV12" s="200"/>
      <c r="DW12" s="199"/>
      <c r="DX12" s="200"/>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2001"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000" priority="10" stopIfTrue="1" operator="lessThan">
      <formula>F$12</formula>
    </cfRule>
  </conditionalFormatting>
  <conditionalFormatting sqref="F46 H46 J46 T46 V46 N46 R46 X46 Z46 P46 AB46">
    <cfRule type="cellIs" dxfId="1999" priority="11" stopIfTrue="1" operator="greaterThan">
      <formula>F10</formula>
    </cfRule>
  </conditionalFormatting>
  <conditionalFormatting sqref="F47 H47 J47 T47 V47 N47 R47 X47 Z47 P47 AB47">
    <cfRule type="cellIs" dxfId="1998"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997"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996"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995" priority="15" stopIfTrue="1">
      <formula>AND(NOT(ISBLANK(C$8)),C14&gt;C$8)</formula>
    </cfRule>
    <cfRule type="expression" dxfId="1994"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993" priority="17" stopIfTrue="1" operator="greaterThan">
      <formula>$C$6</formula>
    </cfRule>
  </conditionalFormatting>
  <conditionalFormatting sqref="AG47 CY47">
    <cfRule type="cellIs" dxfId="1992"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991" priority="19" stopIfTrue="1" operator="lessThan">
      <formula>$C$12</formula>
    </cfRule>
  </conditionalFormatting>
  <conditionalFormatting sqref="CZ47">
    <cfRule type="cellIs" dxfId="1990" priority="20" stopIfTrue="1" operator="greaterThan">
      <formula>#REF!</formula>
    </cfRule>
  </conditionalFormatting>
  <conditionalFormatting sqref="AQ47:AR47">
    <cfRule type="cellIs" dxfId="1989" priority="21" stopIfTrue="1" operator="greaterThan">
      <formula>#REF!</formula>
    </cfRule>
  </conditionalFormatting>
  <conditionalFormatting sqref="AH47">
    <cfRule type="cellIs" dxfId="1988" priority="22" stopIfTrue="1" operator="greaterThan">
      <formula>#REF!</formula>
    </cfRule>
  </conditionalFormatting>
  <conditionalFormatting sqref="L45">
    <cfRule type="cellIs" dxfId="1987" priority="1" stopIfTrue="1" operator="lessThan">
      <formula>L$12</formula>
    </cfRule>
  </conditionalFormatting>
  <conditionalFormatting sqref="L46">
    <cfRule type="cellIs" dxfId="1986" priority="2" stopIfTrue="1" operator="greaterThan">
      <formula>L10</formula>
    </cfRule>
  </conditionalFormatting>
  <conditionalFormatting sqref="L47">
    <cfRule type="cellIs" dxfId="1985" priority="3" stopIfTrue="1" operator="greaterThan">
      <formula>L10</formula>
    </cfRule>
  </conditionalFormatting>
  <conditionalFormatting sqref="K14:K44">
    <cfRule type="expression" dxfId="1984" priority="4" stopIfTrue="1">
      <formula>AND(NOT(ISBLANK(K$8)),K14&gt;K$8)</formula>
    </cfRule>
    <cfRule type="expression" dxfId="1983" priority="5" stopIfTrue="1">
      <formula>AND(NOT(ISBLANK(K$8)),K14&lt;K$9,NOT(ISBLANK(K14)))</formula>
    </cfRule>
  </conditionalFormatting>
  <conditionalFormatting sqref="K46">
    <cfRule type="cellIs" dxfId="1982" priority="6" stopIfTrue="1" operator="greaterThan">
      <formula>$C$6</formula>
    </cfRule>
  </conditionalFormatting>
  <conditionalFormatting sqref="K45">
    <cfRule type="cellIs" dxfId="1981"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33">
        <v>7</v>
      </c>
      <c r="D4" s="234"/>
      <c r="E4" s="233">
        <v>16</v>
      </c>
      <c r="F4" s="234"/>
      <c r="G4" s="233">
        <v>20</v>
      </c>
      <c r="H4" s="234"/>
      <c r="I4" s="233">
        <v>18</v>
      </c>
      <c r="J4" s="234"/>
      <c r="K4" s="233">
        <v>21</v>
      </c>
      <c r="L4" s="234"/>
      <c r="M4" s="233">
        <v>23</v>
      </c>
      <c r="N4" s="234"/>
      <c r="O4" s="233">
        <v>98</v>
      </c>
      <c r="P4" s="234"/>
      <c r="Q4" s="233">
        <v>26</v>
      </c>
      <c r="R4" s="234"/>
      <c r="S4" s="233">
        <v>29</v>
      </c>
      <c r="T4" s="234"/>
      <c r="U4" s="233">
        <v>38</v>
      </c>
      <c r="V4" s="234"/>
      <c r="W4" s="233">
        <v>33</v>
      </c>
      <c r="X4" s="234"/>
      <c r="Y4" s="233">
        <v>31</v>
      </c>
      <c r="Z4" s="234"/>
      <c r="AA4" s="233">
        <v>35</v>
      </c>
      <c r="AB4" s="234"/>
      <c r="AC4" s="233">
        <v>37</v>
      </c>
      <c r="AD4" s="234"/>
      <c r="AE4" s="233">
        <v>39</v>
      </c>
      <c r="AF4" s="234"/>
      <c r="AG4" s="233">
        <v>43</v>
      </c>
      <c r="AH4" s="234"/>
      <c r="AI4" s="233">
        <v>45</v>
      </c>
      <c r="AJ4" s="234"/>
      <c r="AK4" s="233">
        <v>40</v>
      </c>
      <c r="AL4" s="234"/>
      <c r="AM4" s="233">
        <v>42</v>
      </c>
      <c r="AN4" s="234"/>
      <c r="AO4" s="233">
        <v>50</v>
      </c>
      <c r="AP4" s="234"/>
      <c r="AQ4" s="233">
        <v>46</v>
      </c>
      <c r="AR4" s="234"/>
      <c r="AS4" s="233">
        <v>47</v>
      </c>
      <c r="AT4" s="234"/>
      <c r="AU4" s="233">
        <v>48</v>
      </c>
      <c r="AV4" s="234"/>
      <c r="AW4" s="233">
        <v>53</v>
      </c>
      <c r="AX4" s="234"/>
      <c r="AY4" s="233">
        <v>61</v>
      </c>
      <c r="AZ4" s="234"/>
      <c r="BA4" s="233">
        <v>54</v>
      </c>
      <c r="BB4" s="234"/>
      <c r="BC4" s="233">
        <v>55</v>
      </c>
      <c r="BD4" s="234"/>
      <c r="BE4" s="233">
        <v>56</v>
      </c>
      <c r="BF4" s="234"/>
      <c r="BG4" s="233">
        <v>71</v>
      </c>
      <c r="BH4" s="234"/>
      <c r="BI4" s="233">
        <v>63</v>
      </c>
      <c r="BJ4" s="234"/>
      <c r="BK4" s="233">
        <v>64</v>
      </c>
      <c r="BL4" s="234"/>
      <c r="BM4" s="233">
        <v>65</v>
      </c>
      <c r="BN4" s="234"/>
      <c r="BO4" s="233">
        <v>66</v>
      </c>
      <c r="BP4" s="234"/>
      <c r="BQ4" s="233">
        <v>67</v>
      </c>
      <c r="BR4" s="234"/>
      <c r="BS4" s="233">
        <v>68</v>
      </c>
      <c r="BT4" s="234"/>
      <c r="BU4" s="233">
        <v>69</v>
      </c>
      <c r="BV4" s="234"/>
      <c r="BW4" s="233">
        <v>78</v>
      </c>
      <c r="BX4" s="234"/>
      <c r="BY4" s="233">
        <v>79</v>
      </c>
      <c r="BZ4" s="234"/>
      <c r="CA4" s="233">
        <v>74</v>
      </c>
      <c r="CB4" s="234"/>
      <c r="CC4" s="233">
        <v>82</v>
      </c>
      <c r="CD4" s="234"/>
      <c r="CE4" s="233">
        <v>72</v>
      </c>
      <c r="CF4" s="234"/>
      <c r="CG4" s="233">
        <v>76</v>
      </c>
      <c r="CH4" s="234"/>
      <c r="CI4" s="233">
        <v>83</v>
      </c>
      <c r="CJ4" s="234"/>
      <c r="CK4" s="233">
        <v>73</v>
      </c>
      <c r="CL4" s="234"/>
      <c r="CM4" s="233">
        <v>80</v>
      </c>
      <c r="CN4" s="234"/>
      <c r="CO4" s="233">
        <v>70</v>
      </c>
      <c r="CP4" s="234"/>
      <c r="CQ4" s="233">
        <v>75</v>
      </c>
      <c r="CR4" s="234"/>
      <c r="CS4" s="233">
        <v>77</v>
      </c>
      <c r="CT4" s="234"/>
      <c r="CU4" s="233">
        <v>59</v>
      </c>
      <c r="CV4" s="234"/>
      <c r="CW4" s="233">
        <v>60</v>
      </c>
      <c r="CX4" s="234"/>
      <c r="CY4" s="233">
        <v>62</v>
      </c>
      <c r="CZ4" s="234"/>
      <c r="DA4" s="233">
        <v>84</v>
      </c>
      <c r="DB4" s="234"/>
      <c r="DC4" s="233">
        <v>85</v>
      </c>
      <c r="DD4" s="234"/>
      <c r="DE4" s="233">
        <v>87</v>
      </c>
      <c r="DF4" s="234"/>
      <c r="DG4" s="233"/>
      <c r="DH4" s="234"/>
      <c r="DI4" s="19"/>
    </row>
    <row r="5" spans="1:129" s="1" customFormat="1" ht="31.5" customHeight="1">
      <c r="A5" s="17"/>
      <c r="B5" s="18" t="s">
        <v>10</v>
      </c>
      <c r="C5" s="199" t="s">
        <v>137</v>
      </c>
      <c r="D5" s="200"/>
      <c r="E5" s="199" t="s">
        <v>99</v>
      </c>
      <c r="F5" s="200"/>
      <c r="G5" s="199" t="s">
        <v>104</v>
      </c>
      <c r="H5" s="200"/>
      <c r="I5" s="199" t="s">
        <v>102</v>
      </c>
      <c r="J5" s="200"/>
      <c r="K5" s="199" t="s">
        <v>36</v>
      </c>
      <c r="L5" s="200"/>
      <c r="M5" s="199" t="s">
        <v>93</v>
      </c>
      <c r="N5" s="200"/>
      <c r="O5" s="199" t="s">
        <v>166</v>
      </c>
      <c r="P5" s="200"/>
      <c r="Q5" s="199" t="s">
        <v>195</v>
      </c>
      <c r="R5" s="200"/>
      <c r="S5" s="199" t="s">
        <v>208</v>
      </c>
      <c r="T5" s="200"/>
      <c r="U5" s="199" t="s">
        <v>17</v>
      </c>
      <c r="V5" s="200"/>
      <c r="W5" s="199" t="s">
        <v>197</v>
      </c>
      <c r="X5" s="200"/>
      <c r="Y5" s="199" t="s">
        <v>164</v>
      </c>
      <c r="Z5" s="200"/>
      <c r="AA5" s="199" t="s">
        <v>198</v>
      </c>
      <c r="AB5" s="200"/>
      <c r="AC5" s="199" t="s">
        <v>199</v>
      </c>
      <c r="AD5" s="200"/>
      <c r="AE5" s="199" t="s">
        <v>240</v>
      </c>
      <c r="AF5" s="200"/>
      <c r="AG5" s="199" t="s">
        <v>241</v>
      </c>
      <c r="AH5" s="200"/>
      <c r="AI5" s="199" t="s">
        <v>108</v>
      </c>
      <c r="AJ5" s="200"/>
      <c r="AK5" s="199" t="s">
        <v>94</v>
      </c>
      <c r="AL5" s="200"/>
      <c r="AM5" s="199" t="s">
        <v>248</v>
      </c>
      <c r="AN5" s="200"/>
      <c r="AO5" s="199" t="s">
        <v>202</v>
      </c>
      <c r="AP5" s="200"/>
      <c r="AQ5" s="199" t="s">
        <v>6</v>
      </c>
      <c r="AR5" s="200"/>
      <c r="AS5" s="199" t="s">
        <v>8</v>
      </c>
      <c r="AT5" s="200"/>
      <c r="AU5" s="199" t="s">
        <v>7</v>
      </c>
      <c r="AV5" s="200"/>
      <c r="AW5" s="199" t="s">
        <v>203</v>
      </c>
      <c r="AX5" s="200"/>
      <c r="AY5" s="194" t="s">
        <v>228</v>
      </c>
      <c r="AZ5" s="195"/>
      <c r="BA5" s="199" t="s">
        <v>88</v>
      </c>
      <c r="BB5" s="200"/>
      <c r="BC5" s="199" t="s">
        <v>72</v>
      </c>
      <c r="BD5" s="200"/>
      <c r="BE5" s="199" t="s">
        <v>73</v>
      </c>
      <c r="BF5" s="200"/>
      <c r="BG5" s="199" t="s">
        <v>146</v>
      </c>
      <c r="BH5" s="200"/>
      <c r="BI5" s="199" t="s">
        <v>115</v>
      </c>
      <c r="BJ5" s="200"/>
      <c r="BK5" s="199" t="s">
        <v>143</v>
      </c>
      <c r="BL5" s="200"/>
      <c r="BM5" s="199" t="s">
        <v>140</v>
      </c>
      <c r="BN5" s="200"/>
      <c r="BO5" s="199" t="s">
        <v>139</v>
      </c>
      <c r="BP5" s="200"/>
      <c r="BQ5" s="199" t="s">
        <v>141</v>
      </c>
      <c r="BR5" s="200"/>
      <c r="BS5" s="199" t="s">
        <v>142</v>
      </c>
      <c r="BT5" s="200"/>
      <c r="BU5" s="199" t="s">
        <v>144</v>
      </c>
      <c r="BV5" s="200"/>
      <c r="BW5" s="199" t="s">
        <v>129</v>
      </c>
      <c r="BX5" s="200"/>
      <c r="BY5" s="199" t="s">
        <v>150</v>
      </c>
      <c r="BZ5" s="200"/>
      <c r="CA5" s="199" t="s">
        <v>148</v>
      </c>
      <c r="CB5" s="200"/>
      <c r="CC5" s="199" t="s">
        <v>56</v>
      </c>
      <c r="CD5" s="200"/>
      <c r="CE5" s="199" t="s">
        <v>147</v>
      </c>
      <c r="CF5" s="200"/>
      <c r="CG5" s="199" t="s">
        <v>165</v>
      </c>
      <c r="CH5" s="200"/>
      <c r="CI5" s="199" t="s">
        <v>152</v>
      </c>
      <c r="CJ5" s="200"/>
      <c r="CK5" s="199" t="s">
        <v>125</v>
      </c>
      <c r="CL5" s="200"/>
      <c r="CM5" s="199" t="s">
        <v>151</v>
      </c>
      <c r="CN5" s="200"/>
      <c r="CO5" s="199" t="s">
        <v>145</v>
      </c>
      <c r="CP5" s="200"/>
      <c r="CQ5" s="199" t="s">
        <v>80</v>
      </c>
      <c r="CR5" s="200"/>
      <c r="CS5" s="199" t="s">
        <v>149</v>
      </c>
      <c r="CT5" s="200"/>
      <c r="CU5" s="199" t="s">
        <v>74</v>
      </c>
      <c r="CV5" s="200"/>
      <c r="CW5" s="199" t="s">
        <v>90</v>
      </c>
      <c r="CX5" s="200"/>
      <c r="CY5" s="199" t="s">
        <v>114</v>
      </c>
      <c r="CZ5" s="200"/>
      <c r="DA5" s="199" t="s">
        <v>153</v>
      </c>
      <c r="DB5" s="200"/>
      <c r="DC5" s="199" t="s">
        <v>18</v>
      </c>
      <c r="DD5" s="200"/>
      <c r="DE5" s="199" t="s">
        <v>40</v>
      </c>
      <c r="DF5" s="200"/>
      <c r="DG5" s="225" t="s">
        <v>162</v>
      </c>
      <c r="DH5" s="226"/>
      <c r="DI5" s="19"/>
    </row>
    <row r="6" spans="1:129" s="1" customFormat="1" ht="25.5" customHeight="1">
      <c r="A6" s="17"/>
      <c r="B6" s="18" t="s">
        <v>11</v>
      </c>
      <c r="C6" s="199" t="s">
        <v>2</v>
      </c>
      <c r="D6" s="200"/>
      <c r="E6" s="199" t="s">
        <v>163</v>
      </c>
      <c r="F6" s="200"/>
      <c r="G6" s="199" t="s">
        <v>3</v>
      </c>
      <c r="H6" s="200"/>
      <c r="I6" s="199" t="s">
        <v>138</v>
      </c>
      <c r="J6" s="200"/>
      <c r="K6" s="199" t="s">
        <v>3</v>
      </c>
      <c r="L6" s="200"/>
      <c r="M6" s="199" t="s">
        <v>3</v>
      </c>
      <c r="N6" s="200"/>
      <c r="O6" s="199" t="s">
        <v>3</v>
      </c>
      <c r="P6" s="200"/>
      <c r="Q6" s="199" t="s">
        <v>3</v>
      </c>
      <c r="R6" s="200"/>
      <c r="S6" s="199" t="s">
        <v>3</v>
      </c>
      <c r="T6" s="200"/>
      <c r="U6" s="199" t="s">
        <v>3</v>
      </c>
      <c r="V6" s="200"/>
      <c r="W6" s="199" t="s">
        <v>3</v>
      </c>
      <c r="X6" s="200"/>
      <c r="Y6" s="199" t="s">
        <v>3</v>
      </c>
      <c r="Z6" s="200"/>
      <c r="AA6" s="199" t="s">
        <v>3</v>
      </c>
      <c r="AB6" s="200"/>
      <c r="AC6" s="199" t="s">
        <v>3</v>
      </c>
      <c r="AD6" s="200"/>
      <c r="AE6" s="199" t="s">
        <v>3</v>
      </c>
      <c r="AF6" s="200"/>
      <c r="AG6" s="199" t="s">
        <v>9</v>
      </c>
      <c r="AH6" s="200"/>
      <c r="AI6" s="199" t="s">
        <v>3</v>
      </c>
      <c r="AJ6" s="200"/>
      <c r="AK6" s="199" t="s">
        <v>3</v>
      </c>
      <c r="AL6" s="200"/>
      <c r="AM6" s="199" t="s">
        <v>3</v>
      </c>
      <c r="AN6" s="200"/>
      <c r="AO6" s="199" t="s">
        <v>3</v>
      </c>
      <c r="AP6" s="200"/>
      <c r="AQ6" s="199" t="s">
        <v>3</v>
      </c>
      <c r="AR6" s="200"/>
      <c r="AS6" s="199" t="s">
        <v>3</v>
      </c>
      <c r="AT6" s="200"/>
      <c r="AU6" s="199" t="s">
        <v>3</v>
      </c>
      <c r="AV6" s="200"/>
      <c r="AW6" s="199" t="s">
        <v>89</v>
      </c>
      <c r="AX6" s="200"/>
      <c r="AY6" s="227" t="s">
        <v>92</v>
      </c>
      <c r="AZ6" s="228"/>
      <c r="BA6" s="199" t="s">
        <v>3</v>
      </c>
      <c r="BB6" s="200"/>
      <c r="BC6" s="199" t="s">
        <v>3</v>
      </c>
      <c r="BD6" s="200"/>
      <c r="BE6" s="199" t="s">
        <v>3</v>
      </c>
      <c r="BF6" s="200"/>
      <c r="BG6" s="199" t="s">
        <v>3</v>
      </c>
      <c r="BH6" s="200"/>
      <c r="BI6" s="199" t="s">
        <v>3</v>
      </c>
      <c r="BJ6" s="200"/>
      <c r="BK6" s="199" t="s">
        <v>3</v>
      </c>
      <c r="BL6" s="200"/>
      <c r="BM6" s="199" t="s">
        <v>3</v>
      </c>
      <c r="BN6" s="200"/>
      <c r="BO6" s="199" t="s">
        <v>3</v>
      </c>
      <c r="BP6" s="200"/>
      <c r="BQ6" s="199" t="s">
        <v>3</v>
      </c>
      <c r="BR6" s="200"/>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c r="DD6" s="200"/>
      <c r="DE6" s="199"/>
      <c r="DF6" s="200"/>
      <c r="DG6" s="129"/>
      <c r="DH6" s="130"/>
      <c r="DI6" s="19"/>
    </row>
    <row r="7" spans="1:129" s="1" customFormat="1" ht="28.5" customHeight="1">
      <c r="A7" s="17"/>
      <c r="B7" s="21" t="s">
        <v>134</v>
      </c>
      <c r="C7" s="223"/>
      <c r="D7" s="224"/>
      <c r="E7" s="223"/>
      <c r="F7" s="224"/>
      <c r="G7" s="223"/>
      <c r="H7" s="224"/>
      <c r="I7" s="223"/>
      <c r="J7" s="224"/>
      <c r="K7" s="223">
        <v>10</v>
      </c>
      <c r="L7" s="224"/>
      <c r="M7" s="223">
        <v>10</v>
      </c>
      <c r="N7" s="224"/>
      <c r="O7" s="223">
        <v>10</v>
      </c>
      <c r="P7" s="224"/>
      <c r="Q7" s="223">
        <v>100</v>
      </c>
      <c r="R7" s="224"/>
      <c r="S7" s="223"/>
      <c r="T7" s="224"/>
      <c r="U7" s="223">
        <v>25</v>
      </c>
      <c r="V7" s="224"/>
      <c r="W7" s="223">
        <v>10</v>
      </c>
      <c r="X7" s="224"/>
      <c r="Y7" s="223"/>
      <c r="Z7" s="224"/>
      <c r="AA7" s="223"/>
      <c r="AB7" s="224"/>
      <c r="AC7" s="223"/>
      <c r="AD7" s="224"/>
      <c r="AE7" s="223">
        <v>5</v>
      </c>
      <c r="AF7" s="224"/>
      <c r="AG7" s="223">
        <v>10</v>
      </c>
      <c r="AH7" s="224"/>
      <c r="AI7" s="223">
        <v>1</v>
      </c>
      <c r="AJ7" s="224"/>
      <c r="AK7" s="223"/>
      <c r="AL7" s="224"/>
      <c r="AM7" s="223">
        <v>2</v>
      </c>
      <c r="AN7" s="224"/>
      <c r="AO7" s="223">
        <v>2</v>
      </c>
      <c r="AP7" s="224"/>
      <c r="AQ7" s="223"/>
      <c r="AR7" s="224"/>
      <c r="AS7" s="223">
        <v>0.1</v>
      </c>
      <c r="AT7" s="224"/>
      <c r="AU7" s="223"/>
      <c r="AV7" s="224"/>
      <c r="AW7" s="223">
        <v>1.4</v>
      </c>
      <c r="AX7" s="224"/>
      <c r="AY7" s="223">
        <v>5</v>
      </c>
      <c r="AZ7" s="224"/>
      <c r="BA7" s="223">
        <v>250</v>
      </c>
      <c r="BB7" s="224"/>
      <c r="BC7" s="223">
        <v>150</v>
      </c>
      <c r="BD7" s="224"/>
      <c r="BE7" s="223">
        <v>0.4</v>
      </c>
      <c r="BF7" s="224"/>
      <c r="BG7" s="223">
        <v>0.1</v>
      </c>
      <c r="BH7" s="224">
        <v>0.1</v>
      </c>
      <c r="BI7" s="223">
        <v>0.01</v>
      </c>
      <c r="BJ7" s="224">
        <v>0.01</v>
      </c>
      <c r="BK7" s="223">
        <v>0.2</v>
      </c>
      <c r="BL7" s="224">
        <v>0.2</v>
      </c>
      <c r="BM7" s="223">
        <v>0.2</v>
      </c>
      <c r="BN7" s="224">
        <v>0.2</v>
      </c>
      <c r="BO7" s="223">
        <v>0.1</v>
      </c>
      <c r="BP7" s="224">
        <v>0.1</v>
      </c>
      <c r="BQ7" s="223">
        <v>2</v>
      </c>
      <c r="BR7" s="224">
        <v>2</v>
      </c>
      <c r="BS7" s="223">
        <v>2E-3</v>
      </c>
      <c r="BT7" s="224">
        <v>2E-3</v>
      </c>
      <c r="BU7" s="223">
        <v>0.1</v>
      </c>
      <c r="BV7" s="224">
        <v>0.1</v>
      </c>
      <c r="BW7" s="223">
        <v>0.02</v>
      </c>
      <c r="BX7" s="224">
        <v>0.02</v>
      </c>
      <c r="BY7" s="223">
        <v>2</v>
      </c>
      <c r="BZ7" s="224">
        <v>2</v>
      </c>
      <c r="CA7" s="223">
        <v>0.2</v>
      </c>
      <c r="CB7" s="224">
        <v>0.2</v>
      </c>
      <c r="CC7" s="223">
        <v>5</v>
      </c>
      <c r="CD7" s="224">
        <v>5</v>
      </c>
      <c r="CE7" s="223">
        <v>0.01</v>
      </c>
      <c r="CF7" s="224">
        <v>0.01</v>
      </c>
      <c r="CG7" s="223">
        <v>0.1</v>
      </c>
      <c r="CH7" s="224">
        <v>0.1</v>
      </c>
      <c r="CI7" s="223">
        <v>0.1</v>
      </c>
      <c r="CJ7" s="224">
        <v>0.1</v>
      </c>
      <c r="CK7" s="223">
        <v>0.05</v>
      </c>
      <c r="CL7" s="224">
        <v>0.05</v>
      </c>
      <c r="CM7" s="223">
        <v>2.5</v>
      </c>
      <c r="CN7" s="224">
        <v>2.5</v>
      </c>
      <c r="CO7" s="223"/>
      <c r="CP7" s="224"/>
      <c r="CQ7" s="223"/>
      <c r="CR7" s="224"/>
      <c r="CS7" s="223"/>
      <c r="CT7" s="224"/>
      <c r="CU7" s="223"/>
      <c r="CV7" s="224"/>
      <c r="CW7" s="223"/>
      <c r="CX7" s="224"/>
      <c r="CY7" s="223"/>
      <c r="CZ7" s="224"/>
      <c r="DA7" s="223"/>
      <c r="DB7" s="224"/>
      <c r="DC7" s="223"/>
      <c r="DD7" s="224"/>
      <c r="DE7" s="223"/>
      <c r="DF7" s="224"/>
      <c r="DG7" s="223"/>
      <c r="DH7" s="224"/>
      <c r="DI7" s="19"/>
    </row>
    <row r="8" spans="1:129" s="1" customFormat="1" ht="24.75" customHeight="1">
      <c r="A8" s="17"/>
      <c r="B8" s="21" t="s">
        <v>135</v>
      </c>
      <c r="C8" s="223"/>
      <c r="D8" s="224"/>
      <c r="E8" s="223">
        <v>8.5</v>
      </c>
      <c r="F8" s="224"/>
      <c r="G8" s="223"/>
      <c r="H8" s="224"/>
      <c r="I8" s="223"/>
      <c r="J8" s="224"/>
      <c r="K8" s="223">
        <v>15</v>
      </c>
      <c r="L8" s="224"/>
      <c r="M8" s="223">
        <v>15</v>
      </c>
      <c r="N8" s="224"/>
      <c r="O8" s="223">
        <v>15</v>
      </c>
      <c r="P8" s="224"/>
      <c r="Q8" s="223">
        <v>150</v>
      </c>
      <c r="R8" s="224"/>
      <c r="S8" s="223"/>
      <c r="T8" s="224"/>
      <c r="U8" s="223">
        <v>35</v>
      </c>
      <c r="V8" s="224"/>
      <c r="W8" s="223">
        <v>15</v>
      </c>
      <c r="X8" s="224"/>
      <c r="Y8" s="223"/>
      <c r="Z8" s="224"/>
      <c r="AA8" s="223"/>
      <c r="AB8" s="224"/>
      <c r="AC8" s="223"/>
      <c r="AD8" s="224"/>
      <c r="AE8" s="223">
        <v>7</v>
      </c>
      <c r="AF8" s="224"/>
      <c r="AG8" s="223">
        <v>50</v>
      </c>
      <c r="AH8" s="224"/>
      <c r="AI8" s="223">
        <v>2.5</v>
      </c>
      <c r="AJ8" s="224"/>
      <c r="AK8" s="223"/>
      <c r="AL8" s="224"/>
      <c r="AM8" s="223">
        <v>3</v>
      </c>
      <c r="AN8" s="224"/>
      <c r="AO8" s="223">
        <v>3</v>
      </c>
      <c r="AP8" s="224"/>
      <c r="AQ8" s="223"/>
      <c r="AR8" s="224"/>
      <c r="AS8" s="223">
        <v>0.2</v>
      </c>
      <c r="AT8" s="224"/>
      <c r="AU8" s="223"/>
      <c r="AV8" s="224"/>
      <c r="AW8" s="223">
        <v>1.8</v>
      </c>
      <c r="AX8" s="224"/>
      <c r="AY8" s="223">
        <v>6.5</v>
      </c>
      <c r="AZ8" s="224"/>
      <c r="BA8" s="223">
        <v>280</v>
      </c>
      <c r="BB8" s="224"/>
      <c r="BC8" s="223">
        <v>200</v>
      </c>
      <c r="BD8" s="224"/>
      <c r="BE8" s="223">
        <v>0.5</v>
      </c>
      <c r="BF8" s="224"/>
      <c r="BG8" s="223">
        <v>0.25</v>
      </c>
      <c r="BH8" s="224"/>
      <c r="BI8" s="223">
        <v>2.5000000000000001E-2</v>
      </c>
      <c r="BJ8" s="224"/>
      <c r="BK8" s="223">
        <v>0.5</v>
      </c>
      <c r="BL8" s="224"/>
      <c r="BM8" s="223">
        <v>0.5</v>
      </c>
      <c r="BN8" s="224"/>
      <c r="BO8" s="223">
        <v>0.25</v>
      </c>
      <c r="BP8" s="224"/>
      <c r="BQ8" s="223">
        <v>5</v>
      </c>
      <c r="BR8" s="224"/>
      <c r="BS8" s="223">
        <v>5.0000000000000001E-3</v>
      </c>
      <c r="BT8" s="224"/>
      <c r="BU8" s="223">
        <v>0.25</v>
      </c>
      <c r="BV8" s="224"/>
      <c r="BW8" s="223">
        <v>0.05</v>
      </c>
      <c r="BX8" s="224"/>
      <c r="BY8" s="223">
        <v>5</v>
      </c>
      <c r="BZ8" s="224"/>
      <c r="CA8" s="223">
        <v>0.5</v>
      </c>
      <c r="CB8" s="224"/>
      <c r="CC8" s="223">
        <v>12.5</v>
      </c>
      <c r="CD8" s="224"/>
      <c r="CE8" s="223">
        <v>2.5000000000000001E-2</v>
      </c>
      <c r="CF8" s="224"/>
      <c r="CG8" s="223">
        <v>0.25</v>
      </c>
      <c r="CH8" s="224"/>
      <c r="CI8" s="223">
        <v>0.25</v>
      </c>
      <c r="CJ8" s="224"/>
      <c r="CK8" s="223">
        <v>0.125</v>
      </c>
      <c r="CL8" s="224"/>
      <c r="CM8" s="223">
        <v>6.25</v>
      </c>
      <c r="CN8" s="224"/>
      <c r="CO8" s="223"/>
      <c r="CP8" s="224"/>
      <c r="CQ8" s="223"/>
      <c r="CR8" s="224"/>
      <c r="CS8" s="223"/>
      <c r="CT8" s="224"/>
      <c r="CU8" s="223"/>
      <c r="CV8" s="224"/>
      <c r="CW8" s="223"/>
      <c r="CX8" s="224"/>
      <c r="CY8" s="223"/>
      <c r="CZ8" s="224"/>
      <c r="DA8" s="223"/>
      <c r="DB8" s="224"/>
      <c r="DC8" s="223"/>
      <c r="DD8" s="224"/>
      <c r="DE8" s="223"/>
      <c r="DF8" s="224"/>
      <c r="DG8" s="223"/>
      <c r="DH8" s="224"/>
      <c r="DI8" s="19"/>
    </row>
    <row r="9" spans="1:129" s="1" customFormat="1" ht="27" customHeight="1">
      <c r="A9" s="17"/>
      <c r="B9" s="21" t="s">
        <v>136</v>
      </c>
      <c r="C9" s="223"/>
      <c r="D9" s="224"/>
      <c r="E9" s="223">
        <v>6.5</v>
      </c>
      <c r="F9" s="224"/>
      <c r="G9" s="223">
        <v>0.5</v>
      </c>
      <c r="H9" s="224"/>
      <c r="I9" s="223"/>
      <c r="J9" s="224"/>
      <c r="K9" s="223"/>
      <c r="L9" s="224"/>
      <c r="M9" s="223"/>
      <c r="N9" s="224"/>
      <c r="O9" s="223"/>
      <c r="P9" s="224"/>
      <c r="Q9" s="223"/>
      <c r="R9" s="224"/>
      <c r="S9" s="223"/>
      <c r="T9" s="224"/>
      <c r="U9" s="223"/>
      <c r="V9" s="224"/>
      <c r="W9" s="223"/>
      <c r="X9" s="224"/>
      <c r="Y9" s="223"/>
      <c r="Z9" s="224"/>
      <c r="AA9" s="223"/>
      <c r="AB9" s="224"/>
      <c r="AC9" s="223"/>
      <c r="AD9" s="224"/>
      <c r="AE9" s="223"/>
      <c r="AF9" s="224"/>
      <c r="AG9" s="223"/>
      <c r="AH9" s="224"/>
      <c r="AI9" s="223">
        <v>0.8</v>
      </c>
      <c r="AJ9" s="224"/>
      <c r="AK9" s="223"/>
      <c r="AL9" s="224"/>
      <c r="AM9" s="223"/>
      <c r="AN9" s="224"/>
      <c r="AO9" s="223"/>
      <c r="AP9" s="224"/>
      <c r="AQ9" s="223"/>
      <c r="AR9" s="224"/>
      <c r="AS9" s="223"/>
      <c r="AT9" s="224"/>
      <c r="AU9" s="223"/>
      <c r="AV9" s="224"/>
      <c r="AW9" s="223"/>
      <c r="AX9" s="224"/>
      <c r="AY9" s="223"/>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132"/>
      <c r="DH9" s="133"/>
      <c r="DI9" s="19"/>
    </row>
    <row r="10" spans="1:129" s="1" customFormat="1" ht="24" customHeight="1">
      <c r="A10" s="17"/>
      <c r="B10" s="18" t="s">
        <v>71</v>
      </c>
      <c r="C10" s="199" t="s">
        <v>82</v>
      </c>
      <c r="D10" s="200"/>
      <c r="E10" s="199" t="s">
        <v>75</v>
      </c>
      <c r="F10" s="200"/>
      <c r="G10" s="199" t="s">
        <v>75</v>
      </c>
      <c r="H10" s="200"/>
      <c r="I10" s="199" t="s">
        <v>75</v>
      </c>
      <c r="J10" s="200"/>
      <c r="K10" s="199" t="s">
        <v>86</v>
      </c>
      <c r="L10" s="200"/>
      <c r="M10" s="199" t="s">
        <v>85</v>
      </c>
      <c r="N10" s="200"/>
      <c r="O10" s="199" t="s">
        <v>85</v>
      </c>
      <c r="P10" s="200"/>
      <c r="Q10" s="199" t="s">
        <v>86</v>
      </c>
      <c r="R10" s="200"/>
      <c r="S10" s="199" t="s">
        <v>85</v>
      </c>
      <c r="T10" s="200"/>
      <c r="U10" s="199" t="s">
        <v>192</v>
      </c>
      <c r="V10" s="200"/>
      <c r="W10" s="199" t="s">
        <v>86</v>
      </c>
      <c r="X10" s="200"/>
      <c r="Y10" s="199" t="s">
        <v>85</v>
      </c>
      <c r="Z10" s="200"/>
      <c r="AA10" s="199" t="s">
        <v>86</v>
      </c>
      <c r="AB10" s="200"/>
      <c r="AC10" s="199" t="s">
        <v>86</v>
      </c>
      <c r="AD10" s="200"/>
      <c r="AE10" s="199" t="s">
        <v>85</v>
      </c>
      <c r="AF10" s="200"/>
      <c r="AG10" s="199" t="s">
        <v>76</v>
      </c>
      <c r="AH10" s="200"/>
      <c r="AI10" s="199" t="s">
        <v>75</v>
      </c>
      <c r="AJ10" s="200"/>
      <c r="AK10" s="199" t="s">
        <v>75</v>
      </c>
      <c r="AL10" s="200"/>
      <c r="AM10" s="199" t="s">
        <v>85</v>
      </c>
      <c r="AN10" s="200"/>
      <c r="AO10" s="199" t="s">
        <v>86</v>
      </c>
      <c r="AP10" s="200"/>
      <c r="AQ10" s="199" t="s">
        <v>76</v>
      </c>
      <c r="AR10" s="200"/>
      <c r="AS10" s="199" t="s">
        <v>76</v>
      </c>
      <c r="AT10" s="200"/>
      <c r="AU10" s="199" t="s">
        <v>76</v>
      </c>
      <c r="AV10" s="200"/>
      <c r="AW10" s="199" t="s">
        <v>86</v>
      </c>
      <c r="AX10" s="200"/>
      <c r="AY10" s="199" t="s">
        <v>193</v>
      </c>
      <c r="AZ10" s="200"/>
      <c r="BA10" s="199" t="s">
        <v>85</v>
      </c>
      <c r="BB10" s="200"/>
      <c r="BC10" s="199" t="s">
        <v>85</v>
      </c>
      <c r="BD10" s="200"/>
      <c r="BE10" s="199" t="s">
        <v>86</v>
      </c>
      <c r="BF10" s="200"/>
      <c r="BG10" s="199" t="s">
        <v>86</v>
      </c>
      <c r="BH10" s="200"/>
      <c r="BI10" s="199" t="s">
        <v>86</v>
      </c>
      <c r="BJ10" s="200"/>
      <c r="BK10" s="199" t="s">
        <v>86</v>
      </c>
      <c r="BL10" s="200"/>
      <c r="BM10" s="199" t="s">
        <v>86</v>
      </c>
      <c r="BN10" s="200"/>
      <c r="BO10" s="199" t="s">
        <v>86</v>
      </c>
      <c r="BP10" s="200"/>
      <c r="BQ10" s="199" t="s">
        <v>86</v>
      </c>
      <c r="BR10" s="200"/>
      <c r="BS10" s="199" t="s">
        <v>86</v>
      </c>
      <c r="BT10" s="200"/>
      <c r="BU10" s="199" t="s">
        <v>86</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76</v>
      </c>
      <c r="DD10" s="200"/>
      <c r="DE10" s="199" t="s">
        <v>85</v>
      </c>
      <c r="DF10" s="200"/>
      <c r="DG10" s="135"/>
      <c r="DH10" s="136"/>
      <c r="DI10" s="19"/>
    </row>
    <row r="11" spans="1:129" s="1" customFormat="1" ht="24" customHeight="1">
      <c r="A11" s="17"/>
      <c r="B11" s="18" t="s">
        <v>12</v>
      </c>
      <c r="C11" s="199"/>
      <c r="D11" s="200"/>
      <c r="E11" s="199" t="s">
        <v>204</v>
      </c>
      <c r="F11" s="200"/>
      <c r="G11" s="199" t="s">
        <v>204</v>
      </c>
      <c r="H11" s="200"/>
      <c r="I11" s="199" t="s">
        <v>204</v>
      </c>
      <c r="J11" s="200"/>
      <c r="K11" s="199" t="s">
        <v>204</v>
      </c>
      <c r="L11" s="200"/>
      <c r="M11" s="199" t="s">
        <v>204</v>
      </c>
      <c r="N11" s="200"/>
      <c r="O11" s="199" t="s">
        <v>204</v>
      </c>
      <c r="P11" s="200"/>
      <c r="Q11" s="199" t="s">
        <v>204</v>
      </c>
      <c r="R11" s="200"/>
      <c r="S11" s="199"/>
      <c r="T11" s="200"/>
      <c r="U11" s="199" t="s">
        <v>204</v>
      </c>
      <c r="V11" s="200"/>
      <c r="W11" s="199" t="s">
        <v>204</v>
      </c>
      <c r="X11" s="200"/>
      <c r="Y11" s="199" t="s">
        <v>204</v>
      </c>
      <c r="Z11" s="200"/>
      <c r="AA11" s="199" t="s">
        <v>204</v>
      </c>
      <c r="AB11" s="200"/>
      <c r="AC11" s="199" t="s">
        <v>204</v>
      </c>
      <c r="AD11" s="200"/>
      <c r="AE11" s="199" t="s">
        <v>204</v>
      </c>
      <c r="AF11" s="200"/>
      <c r="AG11" s="199" t="s">
        <v>204</v>
      </c>
      <c r="AH11" s="200"/>
      <c r="AI11" s="199" t="s">
        <v>204</v>
      </c>
      <c r="AJ11" s="200"/>
      <c r="AK11" s="199" t="s">
        <v>204</v>
      </c>
      <c r="AL11" s="200"/>
      <c r="AM11" s="199" t="s">
        <v>204</v>
      </c>
      <c r="AN11" s="200"/>
      <c r="AO11" s="199" t="s">
        <v>204</v>
      </c>
      <c r="AP11" s="200"/>
      <c r="AQ11" s="199" t="s">
        <v>204</v>
      </c>
      <c r="AR11" s="200"/>
      <c r="AS11" s="199" t="s">
        <v>204</v>
      </c>
      <c r="AT11" s="200"/>
      <c r="AU11" s="199" t="s">
        <v>204</v>
      </c>
      <c r="AV11" s="200"/>
      <c r="AW11" s="199" t="s">
        <v>204</v>
      </c>
      <c r="AX11" s="200"/>
      <c r="AY11" s="199" t="s">
        <v>204</v>
      </c>
      <c r="AZ11" s="200"/>
      <c r="BA11" s="199" t="s">
        <v>204</v>
      </c>
      <c r="BB11" s="200"/>
      <c r="BC11" s="199" t="s">
        <v>204</v>
      </c>
      <c r="BD11" s="200"/>
      <c r="BE11" s="199" t="s">
        <v>204</v>
      </c>
      <c r="BF11" s="200"/>
      <c r="BG11" s="199" t="s">
        <v>204</v>
      </c>
      <c r="BH11" s="200"/>
      <c r="BI11" s="199" t="s">
        <v>204</v>
      </c>
      <c r="BJ11" s="200"/>
      <c r="BK11" s="199" t="s">
        <v>204</v>
      </c>
      <c r="BL11" s="200"/>
      <c r="BM11" s="199" t="s">
        <v>204</v>
      </c>
      <c r="BN11" s="200"/>
      <c r="BO11" s="199" t="s">
        <v>204</v>
      </c>
      <c r="BP11" s="200"/>
      <c r="BQ11" s="199" t="s">
        <v>204</v>
      </c>
      <c r="BR11" s="200"/>
      <c r="BS11" s="199" t="s">
        <v>204</v>
      </c>
      <c r="BT11" s="200"/>
      <c r="BU11" s="199" t="s">
        <v>204</v>
      </c>
      <c r="BV11" s="200"/>
      <c r="BW11" s="199" t="s">
        <v>204</v>
      </c>
      <c r="BX11" s="200"/>
      <c r="BY11" s="199" t="s">
        <v>204</v>
      </c>
      <c r="BZ11" s="200"/>
      <c r="CA11" s="199" t="s">
        <v>204</v>
      </c>
      <c r="CB11" s="200"/>
      <c r="CC11" s="199" t="s">
        <v>204</v>
      </c>
      <c r="CD11" s="200"/>
      <c r="CE11" s="199" t="s">
        <v>204</v>
      </c>
      <c r="CF11" s="200"/>
      <c r="CG11" s="199" t="s">
        <v>204</v>
      </c>
      <c r="CH11" s="200"/>
      <c r="CI11" s="199" t="s">
        <v>204</v>
      </c>
      <c r="CJ11" s="200"/>
      <c r="CK11" s="199" t="s">
        <v>204</v>
      </c>
      <c r="CL11" s="200"/>
      <c r="CM11" s="199" t="s">
        <v>204</v>
      </c>
      <c r="CN11" s="200"/>
      <c r="CO11" s="199" t="s">
        <v>204</v>
      </c>
      <c r="CP11" s="200"/>
      <c r="CQ11" s="199" t="s">
        <v>204</v>
      </c>
      <c r="CR11" s="200"/>
      <c r="CS11" s="199" t="s">
        <v>204</v>
      </c>
      <c r="CT11" s="200"/>
      <c r="CU11" s="199" t="s">
        <v>204</v>
      </c>
      <c r="CV11" s="200"/>
      <c r="CW11" s="199" t="s">
        <v>204</v>
      </c>
      <c r="CX11" s="200"/>
      <c r="CY11" s="199" t="s">
        <v>204</v>
      </c>
      <c r="CZ11" s="200"/>
      <c r="DA11" s="199" t="s">
        <v>204</v>
      </c>
      <c r="DB11" s="200"/>
      <c r="DC11" s="199"/>
      <c r="DD11" s="200"/>
      <c r="DE11" s="199"/>
      <c r="DF11" s="200"/>
      <c r="DG11" s="135"/>
      <c r="DH11" s="136"/>
      <c r="DI11" s="19"/>
    </row>
    <row r="12" spans="1:129" ht="26.4">
      <c r="A12" s="113"/>
      <c r="B12" s="18" t="s">
        <v>13</v>
      </c>
      <c r="C12" s="199"/>
      <c r="D12" s="200"/>
      <c r="E12" s="199"/>
      <c r="F12" s="200"/>
      <c r="G12" s="199"/>
      <c r="H12" s="200"/>
      <c r="I12" s="199"/>
      <c r="J12" s="200"/>
      <c r="K12" s="199"/>
      <c r="L12" s="200"/>
      <c r="M12" s="199"/>
      <c r="N12" s="200"/>
      <c r="O12" s="235"/>
      <c r="P12" s="236"/>
      <c r="Q12" s="199"/>
      <c r="R12" s="200"/>
      <c r="S12" s="199"/>
      <c r="T12" s="200"/>
      <c r="U12" s="199"/>
      <c r="V12" s="200"/>
      <c r="W12" s="199"/>
      <c r="X12" s="200"/>
      <c r="Y12" s="199"/>
      <c r="Z12" s="200"/>
      <c r="AA12" s="199"/>
      <c r="AB12" s="200"/>
      <c r="AC12" s="199"/>
      <c r="AD12" s="200"/>
      <c r="AE12" s="199"/>
      <c r="AF12" s="200"/>
      <c r="AG12" s="199"/>
      <c r="AH12" s="200"/>
      <c r="AI12" s="199"/>
      <c r="AJ12" s="200"/>
      <c r="AK12" s="199"/>
      <c r="AL12" s="200"/>
      <c r="AM12" s="199"/>
      <c r="AN12" s="200"/>
      <c r="AO12" s="199"/>
      <c r="AP12" s="200"/>
      <c r="AQ12" s="199"/>
      <c r="AR12" s="200"/>
      <c r="AS12" s="199"/>
      <c r="AT12" s="200"/>
      <c r="AU12" s="199"/>
      <c r="AV12" s="200"/>
      <c r="AW12" s="199"/>
      <c r="AX12" s="200"/>
      <c r="AY12" s="199"/>
      <c r="AZ12" s="200"/>
      <c r="BA12" s="199"/>
      <c r="BB12" s="200"/>
      <c r="BC12" s="199"/>
      <c r="BD12" s="200"/>
      <c r="BE12" s="199"/>
      <c r="BF12" s="200"/>
      <c r="BG12" s="199"/>
      <c r="BH12" s="200"/>
      <c r="BI12" s="199"/>
      <c r="BJ12" s="200"/>
      <c r="BK12" s="199"/>
      <c r="BL12" s="200"/>
      <c r="BM12" s="199"/>
      <c r="BN12" s="200"/>
      <c r="BO12" s="199"/>
      <c r="BP12" s="200"/>
      <c r="BQ12" s="199"/>
      <c r="BR12" s="200"/>
      <c r="BS12" s="199"/>
      <c r="BT12" s="200"/>
      <c r="BU12" s="199"/>
      <c r="BV12" s="200"/>
      <c r="BW12" s="199"/>
      <c r="BX12" s="200"/>
      <c r="BY12" s="199"/>
      <c r="BZ12" s="200"/>
      <c r="CA12" s="199"/>
      <c r="CB12" s="200"/>
      <c r="CC12" s="199"/>
      <c r="CD12" s="200"/>
      <c r="CE12" s="199"/>
      <c r="CF12" s="200"/>
      <c r="CG12" s="199"/>
      <c r="CH12" s="200"/>
      <c r="CI12" s="199"/>
      <c r="CJ12" s="200"/>
      <c r="CK12" s="199"/>
      <c r="CL12" s="200"/>
      <c r="CM12" s="199"/>
      <c r="CN12" s="200"/>
      <c r="CO12" s="199"/>
      <c r="CP12" s="200"/>
      <c r="CQ12" s="199"/>
      <c r="CR12" s="200"/>
      <c r="CS12" s="199"/>
      <c r="CT12" s="200"/>
      <c r="CU12" s="199"/>
      <c r="CV12" s="200"/>
      <c r="CW12" s="199"/>
      <c r="CX12" s="200"/>
      <c r="CY12" s="199"/>
      <c r="CZ12" s="200"/>
      <c r="DA12" s="199"/>
      <c r="DB12" s="200"/>
      <c r="DC12" s="199"/>
      <c r="DD12" s="200"/>
      <c r="DE12" s="199"/>
      <c r="DF12" s="200"/>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DD45 DF45 DH45 BF45">
    <cfRule type="cellIs" dxfId="1980"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979" priority="2" stopIfTrue="1" operator="lessThan">
      <formula>F$12</formula>
    </cfRule>
  </conditionalFormatting>
  <conditionalFormatting sqref="J46 H46 L46 N46 F46 P46">
    <cfRule type="cellIs" dxfId="1978" priority="3" stopIfTrue="1" operator="greaterThan">
      <formula>F10</formula>
    </cfRule>
  </conditionalFormatting>
  <conditionalFormatting sqref="J47 H47 L47 N47 F47 P47">
    <cfRule type="cellIs" dxfId="1977"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976"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975"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974" priority="7" stopIfTrue="1">
      <formula>AND(NOT(ISBLANK(C$8)),C14&gt;C$8)</formula>
    </cfRule>
    <cfRule type="expression" dxfId="1973"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972"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971"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56" zoomScaleNormal="56" workbookViewId="0">
      <pane xSplit="2" ySplit="13" topLeftCell="CB14" activePane="bottomRight" state="frozen"/>
      <selection pane="topRight" activeCell="C1" sqref="C1"/>
      <selection pane="bottomLeft" activeCell="A14" sqref="A14"/>
      <selection pane="bottomRight" activeCell="AU43" sqref="AU43"/>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24</v>
      </c>
      <c r="AB4" s="234"/>
      <c r="AC4" s="233">
        <v>25</v>
      </c>
      <c r="AD4" s="234"/>
      <c r="AE4" s="233">
        <v>29</v>
      </c>
      <c r="AF4" s="234"/>
      <c r="AG4" s="233">
        <v>38</v>
      </c>
      <c r="AH4" s="234"/>
      <c r="AI4" s="207">
        <v>32</v>
      </c>
      <c r="AJ4" s="208"/>
      <c r="AK4" s="233">
        <v>33</v>
      </c>
      <c r="AL4" s="234"/>
      <c r="AM4" s="233">
        <v>31</v>
      </c>
      <c r="AN4" s="234"/>
      <c r="AO4" s="233">
        <v>35</v>
      </c>
      <c r="AP4" s="234"/>
      <c r="AQ4" s="233">
        <v>37</v>
      </c>
      <c r="AR4" s="234"/>
      <c r="AS4" s="233">
        <v>39</v>
      </c>
      <c r="AT4" s="234"/>
      <c r="AU4" s="233">
        <v>43</v>
      </c>
      <c r="AV4" s="234"/>
      <c r="AW4" s="233">
        <v>44</v>
      </c>
      <c r="AX4" s="234"/>
      <c r="AY4" s="233">
        <v>45</v>
      </c>
      <c r="AZ4" s="234"/>
      <c r="BA4" s="233">
        <v>40</v>
      </c>
      <c r="BB4" s="234"/>
      <c r="BC4" s="233">
        <v>42</v>
      </c>
      <c r="BD4" s="234"/>
      <c r="BE4" s="233">
        <v>50</v>
      </c>
      <c r="BF4" s="234"/>
      <c r="BG4" s="233">
        <v>46</v>
      </c>
      <c r="BH4" s="234"/>
      <c r="BI4" s="233">
        <v>47</v>
      </c>
      <c r="BJ4" s="234"/>
      <c r="BK4" s="233">
        <v>48</v>
      </c>
      <c r="BL4" s="234"/>
      <c r="BM4" s="233">
        <v>52</v>
      </c>
      <c r="BN4" s="234"/>
      <c r="BO4" s="233">
        <v>53</v>
      </c>
      <c r="BP4" s="234"/>
      <c r="BQ4" s="237">
        <v>61</v>
      </c>
      <c r="BR4" s="237"/>
      <c r="BS4" s="233">
        <v>54</v>
      </c>
      <c r="BT4" s="234"/>
      <c r="BU4" s="233">
        <v>55</v>
      </c>
      <c r="BV4" s="234"/>
      <c r="BW4" s="233">
        <v>56</v>
      </c>
      <c r="BX4" s="234"/>
      <c r="BY4" s="233">
        <v>71</v>
      </c>
      <c r="BZ4" s="234"/>
      <c r="CA4" s="233">
        <v>63</v>
      </c>
      <c r="CB4" s="234"/>
      <c r="CC4" s="233">
        <v>64</v>
      </c>
      <c r="CD4" s="234"/>
      <c r="CE4" s="233">
        <v>65</v>
      </c>
      <c r="CF4" s="234"/>
      <c r="CG4" s="233">
        <v>66</v>
      </c>
      <c r="CH4" s="234"/>
      <c r="CI4" s="233">
        <v>67</v>
      </c>
      <c r="CJ4" s="234"/>
      <c r="CK4" s="233">
        <v>68</v>
      </c>
      <c r="CL4" s="234"/>
      <c r="CM4" s="233">
        <v>69</v>
      </c>
      <c r="CN4" s="234"/>
      <c r="CO4" s="233">
        <v>78</v>
      </c>
      <c r="CP4" s="234"/>
      <c r="CQ4" s="233">
        <v>79</v>
      </c>
      <c r="CR4" s="234"/>
      <c r="CS4" s="233">
        <v>74</v>
      </c>
      <c r="CT4" s="234"/>
      <c r="CU4" s="233">
        <v>82</v>
      </c>
      <c r="CV4" s="234"/>
      <c r="CW4" s="233">
        <v>72</v>
      </c>
      <c r="CX4" s="234"/>
      <c r="CY4" s="233">
        <v>76</v>
      </c>
      <c r="CZ4" s="234"/>
      <c r="DA4" s="233">
        <v>83</v>
      </c>
      <c r="DB4" s="234"/>
      <c r="DC4" s="233">
        <v>73</v>
      </c>
      <c r="DD4" s="234"/>
      <c r="DE4" s="233">
        <v>80</v>
      </c>
      <c r="DF4" s="234"/>
      <c r="DG4" s="233">
        <v>70</v>
      </c>
      <c r="DH4" s="234"/>
      <c r="DI4" s="233">
        <v>75</v>
      </c>
      <c r="DJ4" s="234"/>
      <c r="DK4" s="233">
        <v>77</v>
      </c>
      <c r="DL4" s="234"/>
      <c r="DM4" s="233">
        <v>59</v>
      </c>
      <c r="DN4" s="234"/>
      <c r="DO4" s="233">
        <v>81</v>
      </c>
      <c r="DP4" s="234"/>
      <c r="DQ4" s="233">
        <v>62</v>
      </c>
      <c r="DR4" s="234"/>
      <c r="DS4" s="233">
        <v>84</v>
      </c>
      <c r="DT4" s="234"/>
      <c r="DU4" s="233">
        <v>85</v>
      </c>
      <c r="DV4" s="234"/>
      <c r="DW4" s="233">
        <v>87</v>
      </c>
      <c r="DX4" s="234"/>
      <c r="DY4" s="233"/>
      <c r="DZ4" s="234"/>
      <c r="EA4" s="19"/>
    </row>
    <row r="5" spans="1:141" s="1" customFormat="1" ht="26.25" customHeight="1">
      <c r="A5" s="17"/>
      <c r="B5" s="18" t="s">
        <v>10</v>
      </c>
      <c r="C5" s="199" t="s">
        <v>137</v>
      </c>
      <c r="D5" s="200"/>
      <c r="E5" s="199" t="s">
        <v>97</v>
      </c>
      <c r="F5" s="200"/>
      <c r="G5" s="199" t="s">
        <v>98</v>
      </c>
      <c r="H5" s="200"/>
      <c r="I5" s="199" t="s">
        <v>238</v>
      </c>
      <c r="J5" s="200"/>
      <c r="K5" s="199" t="s">
        <v>239</v>
      </c>
      <c r="L5" s="200"/>
      <c r="M5" s="199" t="s">
        <v>99</v>
      </c>
      <c r="N5" s="200"/>
      <c r="O5" s="199" t="s">
        <v>103</v>
      </c>
      <c r="P5" s="200"/>
      <c r="Q5" s="199" t="s">
        <v>104</v>
      </c>
      <c r="R5" s="200"/>
      <c r="S5" s="199" t="s">
        <v>101</v>
      </c>
      <c r="T5" s="200"/>
      <c r="U5" s="199" t="s">
        <v>102</v>
      </c>
      <c r="V5" s="200"/>
      <c r="W5" s="199" t="s">
        <v>36</v>
      </c>
      <c r="X5" s="200"/>
      <c r="Y5" s="199" t="s">
        <v>93</v>
      </c>
      <c r="Z5" s="200"/>
      <c r="AA5" s="199" t="s">
        <v>166</v>
      </c>
      <c r="AB5" s="200"/>
      <c r="AC5" s="199" t="s">
        <v>195</v>
      </c>
      <c r="AD5" s="200"/>
      <c r="AE5" s="199" t="s">
        <v>196</v>
      </c>
      <c r="AF5" s="200"/>
      <c r="AG5" s="199" t="s">
        <v>17</v>
      </c>
      <c r="AH5" s="200"/>
      <c r="AI5" s="194" t="s">
        <v>105</v>
      </c>
      <c r="AJ5" s="195"/>
      <c r="AK5" s="199" t="s">
        <v>197</v>
      </c>
      <c r="AL5" s="200"/>
      <c r="AM5" s="199" t="s">
        <v>164</v>
      </c>
      <c r="AN5" s="200"/>
      <c r="AO5" s="199" t="s">
        <v>198</v>
      </c>
      <c r="AP5" s="200"/>
      <c r="AQ5" s="199" t="s">
        <v>199</v>
      </c>
      <c r="AR5" s="200"/>
      <c r="AS5" s="199" t="s">
        <v>240</v>
      </c>
      <c r="AT5" s="200"/>
      <c r="AU5" s="199" t="s">
        <v>241</v>
      </c>
      <c r="AV5" s="200"/>
      <c r="AW5" s="199" t="s">
        <v>107</v>
      </c>
      <c r="AX5" s="200"/>
      <c r="AY5" s="199" t="s">
        <v>108</v>
      </c>
      <c r="AZ5" s="200"/>
      <c r="BA5" s="199" t="s">
        <v>94</v>
      </c>
      <c r="BB5" s="200"/>
      <c r="BC5" s="199" t="s">
        <v>248</v>
      </c>
      <c r="BD5" s="200"/>
      <c r="BE5" s="199" t="s">
        <v>91</v>
      </c>
      <c r="BF5" s="200"/>
      <c r="BG5" s="199" t="s">
        <v>6</v>
      </c>
      <c r="BH5" s="200"/>
      <c r="BI5" s="199" t="s">
        <v>8</v>
      </c>
      <c r="BJ5" s="200"/>
      <c r="BK5" s="199" t="s">
        <v>7</v>
      </c>
      <c r="BL5" s="200"/>
      <c r="BM5" s="199" t="s">
        <v>109</v>
      </c>
      <c r="BN5" s="200"/>
      <c r="BO5" s="199" t="s">
        <v>203</v>
      </c>
      <c r="BP5" s="200"/>
      <c r="BQ5" s="194" t="s">
        <v>228</v>
      </c>
      <c r="BR5" s="195"/>
      <c r="BS5" s="199" t="s">
        <v>88</v>
      </c>
      <c r="BT5" s="200"/>
      <c r="BU5" s="199" t="s">
        <v>251</v>
      </c>
      <c r="BV5" s="200"/>
      <c r="BW5" s="199" t="s">
        <v>73</v>
      </c>
      <c r="BX5" s="200"/>
      <c r="BY5" s="199" t="s">
        <v>146</v>
      </c>
      <c r="BZ5" s="200"/>
      <c r="CA5" s="199" t="s">
        <v>115</v>
      </c>
      <c r="CB5" s="200"/>
      <c r="CC5" s="199" t="s">
        <v>143</v>
      </c>
      <c r="CD5" s="200"/>
      <c r="CE5" s="199" t="s">
        <v>140</v>
      </c>
      <c r="CF5" s="200"/>
      <c r="CG5" s="199" t="s">
        <v>139</v>
      </c>
      <c r="CH5" s="200"/>
      <c r="CI5" s="199" t="s">
        <v>141</v>
      </c>
      <c r="CJ5" s="200"/>
      <c r="CK5" s="199" t="s">
        <v>142</v>
      </c>
      <c r="CL5" s="200"/>
      <c r="CM5" s="199" t="s">
        <v>144</v>
      </c>
      <c r="CN5" s="200"/>
      <c r="CO5" s="199" t="s">
        <v>129</v>
      </c>
      <c r="CP5" s="200"/>
      <c r="CQ5" s="199" t="s">
        <v>150</v>
      </c>
      <c r="CR5" s="200"/>
      <c r="CS5" s="199" t="s">
        <v>148</v>
      </c>
      <c r="CT5" s="200"/>
      <c r="CU5" s="199" t="s">
        <v>56</v>
      </c>
      <c r="CV5" s="200"/>
      <c r="CW5" s="199" t="s">
        <v>147</v>
      </c>
      <c r="CX5" s="200"/>
      <c r="CY5" s="199" t="s">
        <v>218</v>
      </c>
      <c r="CZ5" s="200"/>
      <c r="DA5" s="199" t="s">
        <v>152</v>
      </c>
      <c r="DB5" s="200"/>
      <c r="DC5" s="199" t="s">
        <v>125</v>
      </c>
      <c r="DD5" s="200"/>
      <c r="DE5" s="199" t="s">
        <v>151</v>
      </c>
      <c r="DF5" s="200"/>
      <c r="DG5" s="199" t="s">
        <v>145</v>
      </c>
      <c r="DH5" s="200"/>
      <c r="DI5" s="199" t="s">
        <v>80</v>
      </c>
      <c r="DJ5" s="200"/>
      <c r="DK5" s="199" t="s">
        <v>149</v>
      </c>
      <c r="DL5" s="200"/>
      <c r="DM5" s="199" t="s">
        <v>74</v>
      </c>
      <c r="DN5" s="200"/>
      <c r="DO5" s="199" t="s">
        <v>219</v>
      </c>
      <c r="DP5" s="200"/>
      <c r="DQ5" s="199" t="s">
        <v>114</v>
      </c>
      <c r="DR5" s="200"/>
      <c r="DS5" s="199" t="s">
        <v>153</v>
      </c>
      <c r="DT5" s="200"/>
      <c r="DU5" s="199" t="s">
        <v>18</v>
      </c>
      <c r="DV5" s="200"/>
      <c r="DW5" s="199" t="s">
        <v>40</v>
      </c>
      <c r="DX5" s="200"/>
      <c r="DY5" s="225" t="s">
        <v>162</v>
      </c>
      <c r="DZ5" s="226"/>
      <c r="EA5" s="19"/>
    </row>
    <row r="6" spans="1:141" s="1" customFormat="1" ht="25.5" customHeight="1">
      <c r="A6" s="17"/>
      <c r="B6" s="18" t="s">
        <v>11</v>
      </c>
      <c r="C6" s="199" t="s">
        <v>2</v>
      </c>
      <c r="D6" s="200"/>
      <c r="E6" s="199" t="s">
        <v>70</v>
      </c>
      <c r="F6" s="200"/>
      <c r="G6" s="199" t="s">
        <v>70</v>
      </c>
      <c r="H6" s="200"/>
      <c r="I6" s="199" t="s">
        <v>163</v>
      </c>
      <c r="J6" s="200"/>
      <c r="K6" s="199" t="s">
        <v>163</v>
      </c>
      <c r="L6" s="200"/>
      <c r="M6" s="199" t="s">
        <v>163</v>
      </c>
      <c r="N6" s="200"/>
      <c r="O6" s="199" t="s">
        <v>3</v>
      </c>
      <c r="P6" s="200"/>
      <c r="Q6" s="199" t="s">
        <v>3</v>
      </c>
      <c r="R6" s="200"/>
      <c r="S6" s="199" t="s">
        <v>138</v>
      </c>
      <c r="T6" s="200" t="s">
        <v>39</v>
      </c>
      <c r="U6" s="199" t="s">
        <v>138</v>
      </c>
      <c r="V6" s="200" t="s">
        <v>39</v>
      </c>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3</v>
      </c>
      <c r="AR6" s="200"/>
      <c r="AS6" s="199" t="s">
        <v>3</v>
      </c>
      <c r="AT6" s="200"/>
      <c r="AU6" s="199" t="s">
        <v>9</v>
      </c>
      <c r="AV6" s="200"/>
      <c r="AW6" s="199" t="s">
        <v>3</v>
      </c>
      <c r="AX6" s="200"/>
      <c r="AY6" s="199" t="s">
        <v>3</v>
      </c>
      <c r="AZ6" s="200"/>
      <c r="BA6" s="199" t="s">
        <v>3</v>
      </c>
      <c r="BB6" s="200"/>
      <c r="BC6" s="199" t="s">
        <v>3</v>
      </c>
      <c r="BD6" s="200"/>
      <c r="BE6" s="199" t="s">
        <v>3</v>
      </c>
      <c r="BF6" s="200"/>
      <c r="BG6" s="199" t="s">
        <v>3</v>
      </c>
      <c r="BH6" s="200"/>
      <c r="BI6" s="199" t="s">
        <v>3</v>
      </c>
      <c r="BJ6" s="200"/>
      <c r="BK6" s="199" t="s">
        <v>3</v>
      </c>
      <c r="BL6" s="200"/>
      <c r="BM6" s="199" t="s">
        <v>89</v>
      </c>
      <c r="BN6" s="200"/>
      <c r="BO6" s="199" t="s">
        <v>89</v>
      </c>
      <c r="BP6" s="200"/>
      <c r="BQ6" s="227" t="s">
        <v>92</v>
      </c>
      <c r="BR6" s="228"/>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t="s">
        <v>3</v>
      </c>
      <c r="DD6" s="200"/>
      <c r="DE6" s="199" t="s">
        <v>3</v>
      </c>
      <c r="DF6" s="200"/>
      <c r="DG6" s="199" t="s">
        <v>3</v>
      </c>
      <c r="DH6" s="200"/>
      <c r="DI6" s="199" t="s">
        <v>3</v>
      </c>
      <c r="DJ6" s="200"/>
      <c r="DK6" s="199" t="s">
        <v>3</v>
      </c>
      <c r="DL6" s="200"/>
      <c r="DM6" s="199" t="s">
        <v>3</v>
      </c>
      <c r="DN6" s="200"/>
      <c r="DO6" s="199" t="s">
        <v>3</v>
      </c>
      <c r="DP6" s="200"/>
      <c r="DQ6" s="199" t="s">
        <v>3</v>
      </c>
      <c r="DR6" s="200"/>
      <c r="DS6" s="199" t="s">
        <v>3</v>
      </c>
      <c r="DT6" s="200"/>
      <c r="DU6" s="199"/>
      <c r="DV6" s="200"/>
      <c r="DW6" s="199"/>
      <c r="DX6" s="200"/>
      <c r="DY6" s="129"/>
      <c r="DZ6" s="130"/>
      <c r="EA6" s="56"/>
    </row>
    <row r="7" spans="1:141" s="1" customFormat="1" ht="27" customHeight="1">
      <c r="A7" s="17"/>
      <c r="B7" s="21" t="s">
        <v>134</v>
      </c>
      <c r="C7" s="223"/>
      <c r="D7" s="224"/>
      <c r="E7" s="223"/>
      <c r="F7" s="224"/>
      <c r="G7" s="223"/>
      <c r="H7" s="224"/>
      <c r="I7" s="223"/>
      <c r="J7" s="224" t="s">
        <v>95</v>
      </c>
      <c r="K7" s="223"/>
      <c r="L7" s="224" t="s">
        <v>95</v>
      </c>
      <c r="M7" s="223"/>
      <c r="N7" s="224"/>
      <c r="O7" s="223"/>
      <c r="P7" s="224"/>
      <c r="Q7" s="223"/>
      <c r="R7" s="224"/>
      <c r="S7" s="223"/>
      <c r="T7" s="224"/>
      <c r="U7" s="223"/>
      <c r="V7" s="224"/>
      <c r="W7" s="223">
        <v>10</v>
      </c>
      <c r="X7" s="224"/>
      <c r="Y7" s="223">
        <v>10</v>
      </c>
      <c r="Z7" s="224"/>
      <c r="AA7" s="223">
        <v>10</v>
      </c>
      <c r="AB7" s="224"/>
      <c r="AC7" s="223">
        <v>100</v>
      </c>
      <c r="AD7" s="224">
        <v>100</v>
      </c>
      <c r="AE7" s="223"/>
      <c r="AF7" s="224"/>
      <c r="AG7" s="223">
        <v>25</v>
      </c>
      <c r="AH7" s="224"/>
      <c r="AI7" s="223">
        <v>10</v>
      </c>
      <c r="AJ7" s="224"/>
      <c r="AK7" s="223">
        <v>10</v>
      </c>
      <c r="AL7" s="224"/>
      <c r="AM7" s="223"/>
      <c r="AN7" s="224"/>
      <c r="AO7" s="223"/>
      <c r="AP7" s="224"/>
      <c r="AQ7" s="223"/>
      <c r="AR7" s="224"/>
      <c r="AS7" s="223">
        <v>5</v>
      </c>
      <c r="AT7" s="224"/>
      <c r="AU7" s="223">
        <v>10</v>
      </c>
      <c r="AV7" s="224"/>
      <c r="AW7" s="223">
        <v>1</v>
      </c>
      <c r="AX7" s="224"/>
      <c r="AY7" s="223">
        <v>1</v>
      </c>
      <c r="AZ7" s="224"/>
      <c r="BA7" s="223"/>
      <c r="BB7" s="224"/>
      <c r="BC7" s="223">
        <v>2</v>
      </c>
      <c r="BD7" s="224"/>
      <c r="BE7" s="223">
        <v>2</v>
      </c>
      <c r="BF7" s="224"/>
      <c r="BG7" s="223"/>
      <c r="BH7" s="224"/>
      <c r="BI7" s="223">
        <v>0.1</v>
      </c>
      <c r="BJ7" s="224"/>
      <c r="BK7" s="223"/>
      <c r="BL7" s="224"/>
      <c r="BM7" s="223">
        <v>1.4</v>
      </c>
      <c r="BN7" s="224"/>
      <c r="BO7" s="223">
        <v>1.4</v>
      </c>
      <c r="BP7" s="224"/>
      <c r="BQ7" s="223">
        <v>5</v>
      </c>
      <c r="BR7" s="224">
        <v>5</v>
      </c>
      <c r="BS7" s="223">
        <v>250</v>
      </c>
      <c r="BT7" s="224"/>
      <c r="BU7" s="223">
        <v>150</v>
      </c>
      <c r="BV7" s="224"/>
      <c r="BW7" s="223">
        <v>0.4</v>
      </c>
      <c r="BX7" s="224"/>
      <c r="BY7" s="223">
        <v>0.1</v>
      </c>
      <c r="BZ7" s="224">
        <v>0.1</v>
      </c>
      <c r="CA7" s="223">
        <v>0.01</v>
      </c>
      <c r="CB7" s="224">
        <v>0.01</v>
      </c>
      <c r="CC7" s="223">
        <v>0.2</v>
      </c>
      <c r="CD7" s="224">
        <v>0.2</v>
      </c>
      <c r="CE7" s="223">
        <v>0.2</v>
      </c>
      <c r="CF7" s="224">
        <v>0.2</v>
      </c>
      <c r="CG7" s="223">
        <v>0.1</v>
      </c>
      <c r="CH7" s="224">
        <v>0.1</v>
      </c>
      <c r="CI7" s="223">
        <v>2</v>
      </c>
      <c r="CJ7" s="224">
        <v>2</v>
      </c>
      <c r="CK7" s="223">
        <v>2E-3</v>
      </c>
      <c r="CL7" s="224">
        <v>2E-3</v>
      </c>
      <c r="CM7" s="223">
        <v>0.1</v>
      </c>
      <c r="CN7" s="224">
        <v>0.1</v>
      </c>
      <c r="CO7" s="223">
        <v>0.02</v>
      </c>
      <c r="CP7" s="224">
        <v>0.02</v>
      </c>
      <c r="CQ7" s="223">
        <v>2</v>
      </c>
      <c r="CR7" s="224">
        <v>2</v>
      </c>
      <c r="CS7" s="223">
        <v>0.2</v>
      </c>
      <c r="CT7" s="224">
        <v>0.2</v>
      </c>
      <c r="CU7" s="223">
        <v>5</v>
      </c>
      <c r="CV7" s="224">
        <v>5</v>
      </c>
      <c r="CW7" s="223">
        <v>0.01</v>
      </c>
      <c r="CX7" s="224">
        <v>0.01</v>
      </c>
      <c r="CY7" s="223">
        <v>0.1</v>
      </c>
      <c r="CZ7" s="224">
        <v>0.1</v>
      </c>
      <c r="DA7" s="223">
        <v>0.1</v>
      </c>
      <c r="DB7" s="224">
        <v>0.1</v>
      </c>
      <c r="DC7" s="223">
        <v>0.05</v>
      </c>
      <c r="DD7" s="224">
        <v>0.05</v>
      </c>
      <c r="DE7" s="223">
        <v>2.5</v>
      </c>
      <c r="DF7" s="224">
        <v>2.5</v>
      </c>
      <c r="DG7" s="223"/>
      <c r="DH7" s="224"/>
      <c r="DI7" s="223"/>
      <c r="DJ7" s="224"/>
      <c r="DK7" s="223"/>
      <c r="DL7" s="224"/>
      <c r="DM7" s="223"/>
      <c r="DN7" s="224"/>
      <c r="DO7" s="223"/>
      <c r="DP7" s="224"/>
      <c r="DQ7" s="223"/>
      <c r="DR7" s="224"/>
      <c r="DS7" s="223"/>
      <c r="DT7" s="224"/>
      <c r="DU7" s="223"/>
      <c r="DV7" s="224"/>
      <c r="DW7" s="223"/>
      <c r="DX7" s="224"/>
      <c r="DY7" s="223"/>
      <c r="DZ7" s="224"/>
      <c r="EA7" s="56"/>
    </row>
    <row r="8" spans="1:141" s="1" customFormat="1" ht="26.25" customHeight="1">
      <c r="A8" s="17"/>
      <c r="B8" s="21" t="s">
        <v>135</v>
      </c>
      <c r="C8" s="223"/>
      <c r="D8" s="224"/>
      <c r="E8" s="223"/>
      <c r="F8" s="224"/>
      <c r="G8" s="223"/>
      <c r="H8" s="224"/>
      <c r="I8" s="223">
        <v>8.5</v>
      </c>
      <c r="J8" s="224"/>
      <c r="K8" s="223">
        <v>8.5</v>
      </c>
      <c r="L8" s="224"/>
      <c r="M8" s="223">
        <v>8.5</v>
      </c>
      <c r="N8" s="224"/>
      <c r="O8" s="223"/>
      <c r="P8" s="224"/>
      <c r="Q8" s="223"/>
      <c r="R8" s="224"/>
      <c r="S8" s="223"/>
      <c r="T8" s="224"/>
      <c r="U8" s="223"/>
      <c r="V8" s="224"/>
      <c r="W8" s="223">
        <v>15</v>
      </c>
      <c r="X8" s="224"/>
      <c r="Y8" s="223">
        <v>15</v>
      </c>
      <c r="Z8" s="224"/>
      <c r="AA8" s="223">
        <v>15</v>
      </c>
      <c r="AB8" s="224"/>
      <c r="AC8" s="223">
        <v>150</v>
      </c>
      <c r="AD8" s="224"/>
      <c r="AE8" s="223"/>
      <c r="AF8" s="224"/>
      <c r="AG8" s="223">
        <v>35</v>
      </c>
      <c r="AH8" s="224"/>
      <c r="AI8" s="223">
        <v>15</v>
      </c>
      <c r="AJ8" s="224"/>
      <c r="AK8" s="223">
        <v>15</v>
      </c>
      <c r="AL8" s="224"/>
      <c r="AM8" s="223"/>
      <c r="AN8" s="224"/>
      <c r="AO8" s="223"/>
      <c r="AP8" s="224"/>
      <c r="AQ8" s="223"/>
      <c r="AR8" s="224"/>
      <c r="AS8" s="223">
        <v>7</v>
      </c>
      <c r="AT8" s="224"/>
      <c r="AU8" s="223">
        <v>50</v>
      </c>
      <c r="AV8" s="224"/>
      <c r="AW8" s="223">
        <v>2.5</v>
      </c>
      <c r="AX8" s="224"/>
      <c r="AY8" s="223">
        <v>2.5</v>
      </c>
      <c r="AZ8" s="224"/>
      <c r="BA8" s="223"/>
      <c r="BB8" s="224"/>
      <c r="BC8" s="223">
        <v>3</v>
      </c>
      <c r="BD8" s="224"/>
      <c r="BE8" s="223">
        <v>3</v>
      </c>
      <c r="BF8" s="224"/>
      <c r="BG8" s="223"/>
      <c r="BH8" s="224"/>
      <c r="BI8" s="223">
        <v>0.2</v>
      </c>
      <c r="BJ8" s="224"/>
      <c r="BK8" s="223"/>
      <c r="BL8" s="224"/>
      <c r="BM8" s="223">
        <v>1.8</v>
      </c>
      <c r="BN8" s="224"/>
      <c r="BO8" s="223">
        <v>1.8</v>
      </c>
      <c r="BP8" s="224"/>
      <c r="BQ8" s="223">
        <v>6.5</v>
      </c>
      <c r="BR8" s="224"/>
      <c r="BS8" s="223">
        <v>280</v>
      </c>
      <c r="BT8" s="224"/>
      <c r="BU8" s="223">
        <v>200</v>
      </c>
      <c r="BV8" s="224"/>
      <c r="BW8" s="223">
        <v>0.5</v>
      </c>
      <c r="BX8" s="224"/>
      <c r="BY8" s="223">
        <v>0.25</v>
      </c>
      <c r="BZ8" s="224"/>
      <c r="CA8" s="223">
        <v>2.5000000000000001E-2</v>
      </c>
      <c r="CB8" s="224"/>
      <c r="CC8" s="223">
        <v>0.5</v>
      </c>
      <c r="CD8" s="224"/>
      <c r="CE8" s="223">
        <v>0.5</v>
      </c>
      <c r="CF8" s="224"/>
      <c r="CG8" s="223">
        <v>0.25</v>
      </c>
      <c r="CH8" s="224"/>
      <c r="CI8" s="223">
        <v>5</v>
      </c>
      <c r="CJ8" s="224"/>
      <c r="CK8" s="223">
        <v>5.0000000000000001E-3</v>
      </c>
      <c r="CL8" s="224"/>
      <c r="CM8" s="223">
        <v>0.25</v>
      </c>
      <c r="CN8" s="224"/>
      <c r="CO8" s="223">
        <v>0.05</v>
      </c>
      <c r="CP8" s="224"/>
      <c r="CQ8" s="223">
        <v>5</v>
      </c>
      <c r="CR8" s="224"/>
      <c r="CS8" s="223">
        <v>0.5</v>
      </c>
      <c r="CT8" s="224"/>
      <c r="CU8" s="223">
        <v>12.5</v>
      </c>
      <c r="CV8" s="224"/>
      <c r="CW8" s="223">
        <v>2.5000000000000001E-2</v>
      </c>
      <c r="CX8" s="224"/>
      <c r="CY8" s="223">
        <v>0.25</v>
      </c>
      <c r="CZ8" s="224"/>
      <c r="DA8" s="223">
        <v>0.25</v>
      </c>
      <c r="DB8" s="224"/>
      <c r="DC8" s="223">
        <v>0.125</v>
      </c>
      <c r="DD8" s="224"/>
      <c r="DE8" s="223">
        <v>6.25</v>
      </c>
      <c r="DF8" s="224"/>
      <c r="DG8" s="223"/>
      <c r="DH8" s="224"/>
      <c r="DI8" s="223"/>
      <c r="DJ8" s="224"/>
      <c r="DK8" s="223"/>
      <c r="DL8" s="224"/>
      <c r="DM8" s="223"/>
      <c r="DN8" s="224"/>
      <c r="DO8" s="223"/>
      <c r="DP8" s="224"/>
      <c r="DQ8" s="223"/>
      <c r="DR8" s="224"/>
      <c r="DS8" s="223"/>
      <c r="DT8" s="224"/>
      <c r="DU8" s="223"/>
      <c r="DV8" s="224"/>
      <c r="DW8" s="223"/>
      <c r="DX8" s="224"/>
      <c r="DY8" s="223"/>
      <c r="DZ8" s="224"/>
      <c r="EA8" s="19"/>
    </row>
    <row r="9" spans="1:141" s="1" customFormat="1" ht="27" customHeight="1">
      <c r="A9" s="17"/>
      <c r="B9" s="21" t="s">
        <v>136</v>
      </c>
      <c r="C9" s="223"/>
      <c r="D9" s="224"/>
      <c r="E9" s="223"/>
      <c r="F9" s="224"/>
      <c r="G9" s="223"/>
      <c r="H9" s="224"/>
      <c r="I9" s="223">
        <v>6.5</v>
      </c>
      <c r="J9" s="224"/>
      <c r="K9" s="223">
        <v>6.5</v>
      </c>
      <c r="L9" s="224"/>
      <c r="M9" s="223">
        <v>6.5</v>
      </c>
      <c r="N9" s="224"/>
      <c r="O9" s="223">
        <v>0.5</v>
      </c>
      <c r="P9" s="224"/>
      <c r="Q9" s="223">
        <v>0.5</v>
      </c>
      <c r="R9" s="224"/>
      <c r="S9" s="223"/>
      <c r="T9" s="224"/>
      <c r="U9" s="223"/>
      <c r="V9" s="224"/>
      <c r="W9" s="223"/>
      <c r="X9" s="224"/>
      <c r="Y9" s="223"/>
      <c r="Z9" s="224"/>
      <c r="AA9" s="223"/>
      <c r="AB9" s="224"/>
      <c r="AC9" s="223"/>
      <c r="AD9" s="224"/>
      <c r="AE9" s="223"/>
      <c r="AF9" s="224"/>
      <c r="AG9" s="223"/>
      <c r="AH9" s="224"/>
      <c r="AI9" s="223"/>
      <c r="AJ9" s="224"/>
      <c r="AK9" s="223"/>
      <c r="AL9" s="224"/>
      <c r="AM9" s="223"/>
      <c r="AN9" s="224"/>
      <c r="AO9" s="223"/>
      <c r="AP9" s="224"/>
      <c r="AQ9" s="223"/>
      <c r="AR9" s="224"/>
      <c r="AS9" s="223"/>
      <c r="AT9" s="224"/>
      <c r="AU9" s="223"/>
      <c r="AV9" s="224"/>
      <c r="AW9" s="223">
        <v>0.8</v>
      </c>
      <c r="AX9" s="224"/>
      <c r="AY9" s="223">
        <v>0.8</v>
      </c>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223"/>
      <c r="DH9" s="224"/>
      <c r="DI9" s="223"/>
      <c r="DJ9" s="224"/>
      <c r="DK9" s="223"/>
      <c r="DL9" s="224"/>
      <c r="DM9" s="223"/>
      <c r="DN9" s="224"/>
      <c r="DO9" s="223"/>
      <c r="DP9" s="224"/>
      <c r="DQ9" s="223"/>
      <c r="DR9" s="224"/>
      <c r="DS9" s="223"/>
      <c r="DT9" s="224"/>
      <c r="DU9" s="223"/>
      <c r="DV9" s="224"/>
      <c r="DW9" s="223"/>
      <c r="DX9" s="224"/>
      <c r="DY9" s="132"/>
      <c r="DZ9" s="133"/>
      <c r="EA9" s="19"/>
    </row>
    <row r="10" spans="1:141" s="1" customFormat="1" ht="22.5" customHeight="1">
      <c r="A10" s="17"/>
      <c r="B10" s="18" t="s">
        <v>71</v>
      </c>
      <c r="C10" s="199" t="s">
        <v>82</v>
      </c>
      <c r="D10" s="230"/>
      <c r="E10" s="199" t="s">
        <v>82</v>
      </c>
      <c r="F10" s="200"/>
      <c r="G10" s="199" t="s">
        <v>75</v>
      </c>
      <c r="H10" s="200"/>
      <c r="I10" s="199" t="s">
        <v>249</v>
      </c>
      <c r="J10" s="200"/>
      <c r="K10" s="199" t="s">
        <v>250</v>
      </c>
      <c r="L10" s="200"/>
      <c r="M10" s="199" t="s">
        <v>75</v>
      </c>
      <c r="N10" s="200"/>
      <c r="O10" s="199" t="s">
        <v>220</v>
      </c>
      <c r="P10" s="200"/>
      <c r="Q10" s="199" t="s">
        <v>75</v>
      </c>
      <c r="R10" s="200"/>
      <c r="S10" s="199" t="s">
        <v>220</v>
      </c>
      <c r="T10" s="200"/>
      <c r="U10" s="199" t="s">
        <v>75</v>
      </c>
      <c r="V10" s="200"/>
      <c r="W10" s="199" t="s">
        <v>86</v>
      </c>
      <c r="X10" s="200"/>
      <c r="Y10" s="199" t="s">
        <v>85</v>
      </c>
      <c r="Z10" s="200"/>
      <c r="AA10" s="199" t="s">
        <v>85</v>
      </c>
      <c r="AB10" s="200"/>
      <c r="AC10" s="199" t="s">
        <v>86</v>
      </c>
      <c r="AD10" s="200"/>
      <c r="AE10" s="199" t="s">
        <v>85</v>
      </c>
      <c r="AF10" s="200"/>
      <c r="AG10" s="199" t="s">
        <v>85</v>
      </c>
      <c r="AH10" s="200"/>
      <c r="AI10" s="199" t="s">
        <v>220</v>
      </c>
      <c r="AJ10" s="200"/>
      <c r="AK10" s="199" t="s">
        <v>86</v>
      </c>
      <c r="AL10" s="200"/>
      <c r="AM10" s="199" t="s">
        <v>85</v>
      </c>
      <c r="AN10" s="200"/>
      <c r="AO10" s="199" t="s">
        <v>86</v>
      </c>
      <c r="AP10" s="200"/>
      <c r="AQ10" s="199" t="s">
        <v>86</v>
      </c>
      <c r="AR10" s="200"/>
      <c r="AS10" s="199" t="s">
        <v>85</v>
      </c>
      <c r="AT10" s="200"/>
      <c r="AU10" s="199" t="s">
        <v>76</v>
      </c>
      <c r="AV10" s="200"/>
      <c r="AW10" s="199" t="s">
        <v>220</v>
      </c>
      <c r="AX10" s="200"/>
      <c r="AY10" s="199" t="s">
        <v>75</v>
      </c>
      <c r="AZ10" s="200"/>
      <c r="BA10" s="199" t="s">
        <v>75</v>
      </c>
      <c r="BB10" s="200"/>
      <c r="BC10" s="199" t="s">
        <v>85</v>
      </c>
      <c r="BD10" s="200"/>
      <c r="BE10" s="199" t="s">
        <v>86</v>
      </c>
      <c r="BF10" s="200"/>
      <c r="BG10" s="199" t="s">
        <v>76</v>
      </c>
      <c r="BH10" s="200"/>
      <c r="BI10" s="199" t="s">
        <v>76</v>
      </c>
      <c r="BJ10" s="200"/>
      <c r="BK10" s="199" t="s">
        <v>76</v>
      </c>
      <c r="BL10" s="200"/>
      <c r="BM10" s="199" t="s">
        <v>220</v>
      </c>
      <c r="BN10" s="200"/>
      <c r="BO10" s="199" t="s">
        <v>86</v>
      </c>
      <c r="BP10" s="200"/>
      <c r="BQ10" s="199" t="s">
        <v>193</v>
      </c>
      <c r="BR10" s="200"/>
      <c r="BS10" s="199" t="s">
        <v>85</v>
      </c>
      <c r="BT10" s="200"/>
      <c r="BU10" s="199" t="s">
        <v>85</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86</v>
      </c>
      <c r="DD10" s="200"/>
      <c r="DE10" s="199" t="s">
        <v>86</v>
      </c>
      <c r="DF10" s="200"/>
      <c r="DG10" s="199" t="s">
        <v>86</v>
      </c>
      <c r="DH10" s="200"/>
      <c r="DI10" s="199" t="s">
        <v>86</v>
      </c>
      <c r="DJ10" s="200"/>
      <c r="DK10" s="199" t="s">
        <v>86</v>
      </c>
      <c r="DL10" s="200"/>
      <c r="DM10" s="199" t="s">
        <v>86</v>
      </c>
      <c r="DN10" s="200"/>
      <c r="DO10" s="199" t="s">
        <v>86</v>
      </c>
      <c r="DP10" s="200"/>
      <c r="DQ10" s="199" t="s">
        <v>86</v>
      </c>
      <c r="DR10" s="200"/>
      <c r="DS10" s="199" t="s">
        <v>86</v>
      </c>
      <c r="DT10" s="200"/>
      <c r="DU10" s="199" t="s">
        <v>76</v>
      </c>
      <c r="DV10" s="200"/>
      <c r="DW10" s="199" t="s">
        <v>85</v>
      </c>
      <c r="DX10" s="200"/>
      <c r="DY10" s="135"/>
      <c r="DZ10" s="136"/>
      <c r="EA10" s="19"/>
    </row>
    <row r="11" spans="1:141" s="1" customFormat="1" ht="24" customHeight="1">
      <c r="A11" s="17"/>
      <c r="B11" s="18" t="s">
        <v>12</v>
      </c>
      <c r="C11" s="199" t="s">
        <v>210</v>
      </c>
      <c r="D11" s="230"/>
      <c r="E11" s="199"/>
      <c r="F11" s="200"/>
      <c r="G11" s="199" t="s">
        <v>211</v>
      </c>
      <c r="H11" s="200"/>
      <c r="I11" s="199" t="s">
        <v>210</v>
      </c>
      <c r="J11" s="200"/>
      <c r="K11" s="199" t="s">
        <v>210</v>
      </c>
      <c r="L11" s="200"/>
      <c r="M11" s="199"/>
      <c r="N11" s="200"/>
      <c r="O11" s="199" t="s">
        <v>210</v>
      </c>
      <c r="P11" s="200"/>
      <c r="Q11" s="199"/>
      <c r="R11" s="200"/>
      <c r="S11" s="199" t="s">
        <v>210</v>
      </c>
      <c r="T11" s="200"/>
      <c r="U11" s="199"/>
      <c r="V11" s="200"/>
      <c r="W11" s="199" t="s">
        <v>211</v>
      </c>
      <c r="X11" s="200"/>
      <c r="Y11" s="199" t="s">
        <v>211</v>
      </c>
      <c r="Z11" s="200"/>
      <c r="AA11" s="199" t="s">
        <v>211</v>
      </c>
      <c r="AB11" s="200"/>
      <c r="AC11" s="199" t="s">
        <v>211</v>
      </c>
      <c r="AD11" s="200"/>
      <c r="AE11" s="199" t="s">
        <v>204</v>
      </c>
      <c r="AF11" s="200"/>
      <c r="AG11" s="199" t="s">
        <v>214</v>
      </c>
      <c r="AH11" s="200"/>
      <c r="AI11" s="199"/>
      <c r="AJ11" s="200"/>
      <c r="AK11" s="199" t="s">
        <v>214</v>
      </c>
      <c r="AL11" s="200"/>
      <c r="AM11" s="199" t="s">
        <v>214</v>
      </c>
      <c r="AN11" s="200"/>
      <c r="AO11" s="199" t="s">
        <v>214</v>
      </c>
      <c r="AP11" s="200"/>
      <c r="AQ11" s="199" t="s">
        <v>214</v>
      </c>
      <c r="AR11" s="200"/>
      <c r="AS11" s="199" t="s">
        <v>212</v>
      </c>
      <c r="AT11" s="200"/>
      <c r="AU11" s="199" t="s">
        <v>211</v>
      </c>
      <c r="AV11" s="200"/>
      <c r="AW11" s="199" t="s">
        <v>210</v>
      </c>
      <c r="AX11" s="200"/>
      <c r="AY11" s="199"/>
      <c r="AZ11" s="200"/>
      <c r="BA11" s="199" t="s">
        <v>213</v>
      </c>
      <c r="BB11" s="200"/>
      <c r="BC11" s="199" t="s">
        <v>204</v>
      </c>
      <c r="BD11" s="200"/>
      <c r="BE11" s="199" t="s">
        <v>204</v>
      </c>
      <c r="BF11" s="200"/>
      <c r="BG11" s="199" t="s">
        <v>221</v>
      </c>
      <c r="BH11" s="200"/>
      <c r="BI11" s="199" t="s">
        <v>221</v>
      </c>
      <c r="BJ11" s="200"/>
      <c r="BK11" s="199" t="s">
        <v>221</v>
      </c>
      <c r="BL11" s="200"/>
      <c r="BM11" s="199" t="s">
        <v>210</v>
      </c>
      <c r="BN11" s="200"/>
      <c r="BO11" s="199"/>
      <c r="BP11" s="200"/>
      <c r="BQ11" s="199" t="s">
        <v>204</v>
      </c>
      <c r="BR11" s="200"/>
      <c r="BS11" s="199" t="s">
        <v>214</v>
      </c>
      <c r="BT11" s="200"/>
      <c r="BU11" s="199" t="s">
        <v>214</v>
      </c>
      <c r="BV11" s="200"/>
      <c r="BW11" s="199" t="s">
        <v>212</v>
      </c>
      <c r="BX11" s="200"/>
      <c r="BY11" s="199" t="s">
        <v>204</v>
      </c>
      <c r="BZ11" s="200"/>
      <c r="CA11" s="199" t="s">
        <v>204</v>
      </c>
      <c r="CB11" s="200"/>
      <c r="CC11" s="199" t="s">
        <v>204</v>
      </c>
      <c r="CD11" s="200"/>
      <c r="CE11" s="199" t="s">
        <v>204</v>
      </c>
      <c r="CF11" s="200"/>
      <c r="CG11" s="199" t="s">
        <v>204</v>
      </c>
      <c r="CH11" s="200"/>
      <c r="CI11" s="199" t="s">
        <v>204</v>
      </c>
      <c r="CJ11" s="200"/>
      <c r="CK11" s="199" t="s">
        <v>204</v>
      </c>
      <c r="CL11" s="200"/>
      <c r="CM11" s="199" t="s">
        <v>204</v>
      </c>
      <c r="CN11" s="200"/>
      <c r="CO11" s="199" t="s">
        <v>204</v>
      </c>
      <c r="CP11" s="200"/>
      <c r="CQ11" s="199" t="s">
        <v>204</v>
      </c>
      <c r="CR11" s="200"/>
      <c r="CS11" s="199" t="s">
        <v>204</v>
      </c>
      <c r="CT11" s="200"/>
      <c r="CU11" s="199" t="s">
        <v>204</v>
      </c>
      <c r="CV11" s="200"/>
      <c r="CW11" s="199" t="s">
        <v>204</v>
      </c>
      <c r="CX11" s="200"/>
      <c r="CY11" s="199" t="s">
        <v>204</v>
      </c>
      <c r="CZ11" s="200"/>
      <c r="DA11" s="199" t="s">
        <v>204</v>
      </c>
      <c r="DB11" s="200"/>
      <c r="DC11" s="199" t="s">
        <v>204</v>
      </c>
      <c r="DD11" s="200"/>
      <c r="DE11" s="199" t="s">
        <v>204</v>
      </c>
      <c r="DF11" s="200"/>
      <c r="DG11" s="199" t="s">
        <v>204</v>
      </c>
      <c r="DH11" s="200"/>
      <c r="DI11" s="199" t="s">
        <v>204</v>
      </c>
      <c r="DJ11" s="200"/>
      <c r="DK11" s="199" t="s">
        <v>204</v>
      </c>
      <c r="DL11" s="200"/>
      <c r="DM11" s="199" t="s">
        <v>204</v>
      </c>
      <c r="DN11" s="200"/>
      <c r="DO11" s="199" t="s">
        <v>204</v>
      </c>
      <c r="DP11" s="200"/>
      <c r="DQ11" s="199" t="s">
        <v>204</v>
      </c>
      <c r="DR11" s="200"/>
      <c r="DS11" s="199" t="s">
        <v>204</v>
      </c>
      <c r="DT11" s="200"/>
      <c r="DU11" s="199"/>
      <c r="DV11" s="200"/>
      <c r="DW11" s="199"/>
      <c r="DX11" s="200"/>
      <c r="DY11" s="135"/>
      <c r="DZ11" s="136"/>
      <c r="EA11" s="19"/>
    </row>
    <row r="12" spans="1:141" ht="26.4">
      <c r="A12" s="113"/>
      <c r="B12" s="18" t="s">
        <v>13</v>
      </c>
      <c r="C12" s="199">
        <v>30</v>
      </c>
      <c r="D12" s="229"/>
      <c r="E12" s="199"/>
      <c r="F12" s="200"/>
      <c r="G12" s="199">
        <v>8</v>
      </c>
      <c r="H12" s="229"/>
      <c r="I12" s="199">
        <v>30</v>
      </c>
      <c r="J12" s="200"/>
      <c r="K12" s="199">
        <v>30</v>
      </c>
      <c r="L12" s="200"/>
      <c r="M12" s="199"/>
      <c r="N12" s="229"/>
      <c r="O12" s="199">
        <v>30</v>
      </c>
      <c r="P12" s="200"/>
      <c r="Q12" s="199"/>
      <c r="R12" s="229"/>
      <c r="S12" s="199">
        <v>30</v>
      </c>
      <c r="T12" s="200"/>
      <c r="U12" s="199"/>
      <c r="V12" s="229"/>
      <c r="W12" s="199">
        <v>8</v>
      </c>
      <c r="X12" s="200"/>
      <c r="Y12" s="199">
        <v>8</v>
      </c>
      <c r="Z12" s="200"/>
      <c r="AA12" s="199">
        <v>8</v>
      </c>
      <c r="AB12" s="200"/>
      <c r="AC12" s="199">
        <v>8</v>
      </c>
      <c r="AD12" s="200"/>
      <c r="AE12" s="199"/>
      <c r="AF12" s="200"/>
      <c r="AG12" s="199">
        <v>4</v>
      </c>
      <c r="AH12" s="200"/>
      <c r="AI12" s="199"/>
      <c r="AJ12" s="200"/>
      <c r="AK12" s="199">
        <v>4</v>
      </c>
      <c r="AL12" s="200"/>
      <c r="AM12" s="199">
        <v>4</v>
      </c>
      <c r="AN12" s="200"/>
      <c r="AO12" s="199">
        <v>4</v>
      </c>
      <c r="AP12" s="200"/>
      <c r="AQ12" s="199">
        <v>4</v>
      </c>
      <c r="AR12" s="200"/>
      <c r="AS12" s="199">
        <v>2</v>
      </c>
      <c r="AT12" s="200"/>
      <c r="AU12" s="199">
        <v>8</v>
      </c>
      <c r="AV12" s="200"/>
      <c r="AW12" s="199">
        <v>30</v>
      </c>
      <c r="AX12" s="200"/>
      <c r="AY12" s="199"/>
      <c r="AZ12" s="200"/>
      <c r="BA12" s="199">
        <v>1</v>
      </c>
      <c r="BB12" s="200"/>
      <c r="BC12" s="199"/>
      <c r="BD12" s="200"/>
      <c r="BE12" s="199"/>
      <c r="BF12" s="200"/>
      <c r="BG12" s="199"/>
      <c r="BH12" s="200"/>
      <c r="BI12" s="199"/>
      <c r="BJ12" s="200"/>
      <c r="BK12" s="199"/>
      <c r="BL12" s="200"/>
      <c r="BM12" s="199">
        <v>30</v>
      </c>
      <c r="BN12" s="200"/>
      <c r="BO12" s="199"/>
      <c r="BP12" s="200"/>
      <c r="BQ12" s="199"/>
      <c r="BR12" s="200"/>
      <c r="BS12" s="199">
        <v>4</v>
      </c>
      <c r="BT12" s="200"/>
      <c r="BU12" s="199">
        <v>4</v>
      </c>
      <c r="BV12" s="200"/>
      <c r="BW12" s="199">
        <v>2</v>
      </c>
      <c r="BX12" s="200"/>
      <c r="BY12" s="199"/>
      <c r="BZ12" s="200"/>
      <c r="CA12" s="199"/>
      <c r="CB12" s="200"/>
      <c r="CC12" s="199"/>
      <c r="CD12" s="200"/>
      <c r="CE12" s="199"/>
      <c r="CF12" s="200"/>
      <c r="CG12" s="199"/>
      <c r="CH12" s="200"/>
      <c r="CI12" s="199"/>
      <c r="CJ12" s="200"/>
      <c r="CK12" s="199"/>
      <c r="CL12" s="200"/>
      <c r="CM12" s="199"/>
      <c r="CN12" s="200"/>
      <c r="CO12" s="199"/>
      <c r="CP12" s="200"/>
      <c r="CQ12" s="199"/>
      <c r="CR12" s="200"/>
      <c r="CS12" s="199"/>
      <c r="CT12" s="200"/>
      <c r="CU12" s="199"/>
      <c r="CV12" s="200"/>
      <c r="CW12" s="199"/>
      <c r="CX12" s="200"/>
      <c r="CY12" s="199"/>
      <c r="CZ12" s="200"/>
      <c r="DA12" s="199"/>
      <c r="DB12" s="200"/>
      <c r="DC12" s="199"/>
      <c r="DD12" s="200"/>
      <c r="DE12" s="199"/>
      <c r="DF12" s="200"/>
      <c r="DG12" s="199"/>
      <c r="DH12" s="200"/>
      <c r="DI12" s="199"/>
      <c r="DJ12" s="200"/>
      <c r="DK12" s="199"/>
      <c r="DL12" s="200"/>
      <c r="DM12" s="199"/>
      <c r="DN12" s="200"/>
      <c r="DO12" s="199"/>
      <c r="DP12" s="200"/>
      <c r="DQ12" s="199"/>
      <c r="DR12" s="200"/>
      <c r="DS12" s="199"/>
      <c r="DT12" s="200"/>
      <c r="DU12" s="199"/>
      <c r="DV12" s="200"/>
      <c r="DW12" s="199"/>
      <c r="DX12" s="200"/>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62790</v>
      </c>
      <c r="D14" s="62"/>
      <c r="E14" s="62"/>
      <c r="F14" s="62"/>
      <c r="G14" s="62"/>
      <c r="H14" s="62"/>
      <c r="I14" s="62"/>
      <c r="J14" s="62"/>
      <c r="K14" s="62"/>
      <c r="L14" s="62"/>
      <c r="M14" s="166">
        <f>'[3]קולחים S'!I2</f>
        <v>7.8</v>
      </c>
      <c r="N14" s="62"/>
      <c r="O14" s="62"/>
      <c r="P14" s="62"/>
      <c r="Q14" s="62"/>
      <c r="R14" s="62"/>
      <c r="S14" s="62"/>
      <c r="T14" s="62"/>
      <c r="U14" s="166">
        <f>'[1]קולחים S'!M2</f>
        <v>2.57</v>
      </c>
      <c r="V14" s="166"/>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v>2</v>
      </c>
      <c r="AV14" s="166" t="s">
        <v>191</v>
      </c>
      <c r="AW14" s="62"/>
      <c r="AX14" s="62"/>
      <c r="AY14" s="62"/>
      <c r="AZ14" s="62"/>
      <c r="BA14" s="62"/>
      <c r="BB14" s="62"/>
      <c r="BC14" s="62"/>
      <c r="BD14" s="62"/>
      <c r="BE14" s="62"/>
      <c r="BF14" s="62"/>
      <c r="BG14" s="62"/>
      <c r="BH14" s="62"/>
      <c r="BI14" s="62"/>
      <c r="BJ14" s="62"/>
      <c r="BK14" s="62"/>
      <c r="BL14" s="62"/>
      <c r="BM14" s="62"/>
      <c r="BN14" s="62"/>
      <c r="BO14" s="62">
        <f>'[1]קולחים S'!L2</f>
        <v>1.446</v>
      </c>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76336</v>
      </c>
      <c r="D15" s="62"/>
      <c r="E15" s="62"/>
      <c r="F15" s="62"/>
      <c r="G15" s="62"/>
      <c r="H15" s="62"/>
      <c r="I15" s="62"/>
      <c r="J15" s="62"/>
      <c r="K15" s="62"/>
      <c r="L15" s="62"/>
      <c r="M15" s="166">
        <f>'[3]קולחים S'!I3</f>
        <v>7.71</v>
      </c>
      <c r="N15" s="62"/>
      <c r="O15" s="62"/>
      <c r="P15" s="62"/>
      <c r="Q15" s="62"/>
      <c r="R15" s="62"/>
      <c r="S15" s="62"/>
      <c r="T15" s="62"/>
      <c r="U15" s="166"/>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58691</v>
      </c>
      <c r="D16" s="62"/>
      <c r="E16" s="62"/>
      <c r="F16" s="62"/>
      <c r="G16" s="62"/>
      <c r="H16" s="62"/>
      <c r="I16" s="62"/>
      <c r="J16" s="62"/>
      <c r="K16" s="62"/>
      <c r="L16" s="62"/>
      <c r="M16" s="166">
        <f>'[3]קולחים S'!I4</f>
        <v>7.82</v>
      </c>
      <c r="N16" s="62"/>
      <c r="O16" s="62"/>
      <c r="P16" s="62"/>
      <c r="Q16" s="62"/>
      <c r="R16" s="62"/>
      <c r="S16" s="62"/>
      <c r="T16" s="62"/>
      <c r="U16" s="166"/>
      <c r="V16" s="62"/>
      <c r="W16" s="166"/>
      <c r="X16" s="62"/>
      <c r="Y16" s="166"/>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72841</v>
      </c>
      <c r="D17" s="62"/>
      <c r="E17" s="62"/>
      <c r="F17" s="62"/>
      <c r="G17" s="62"/>
      <c r="H17" s="62"/>
      <c r="I17" s="62"/>
      <c r="J17" s="62"/>
      <c r="K17" s="62"/>
      <c r="L17" s="62"/>
      <c r="M17" s="166">
        <f>'[3]קולחים S'!I5</f>
        <v>7.57</v>
      </c>
      <c r="N17" s="62"/>
      <c r="O17" s="62"/>
      <c r="P17" s="62"/>
      <c r="Q17" s="62"/>
      <c r="R17" s="62"/>
      <c r="S17" s="62"/>
      <c r="T17" s="62"/>
      <c r="U17" s="166">
        <f>'[1]קולחים S'!M5</f>
        <v>3.08</v>
      </c>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f>'[1]קולחים S'!L5</f>
        <v>1.2889999999999999</v>
      </c>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65577</v>
      </c>
      <c r="D18" s="62"/>
      <c r="E18" s="62"/>
      <c r="F18" s="62"/>
      <c r="G18" s="62"/>
      <c r="H18" s="62"/>
      <c r="I18" s="62"/>
      <c r="J18" s="62"/>
      <c r="K18" s="62"/>
      <c r="L18" s="62"/>
      <c r="M18" s="166"/>
      <c r="N18" s="62"/>
      <c r="O18" s="62"/>
      <c r="P18" s="62"/>
      <c r="Q18" s="62"/>
      <c r="R18" s="62"/>
      <c r="S18" s="62"/>
      <c r="T18" s="62"/>
      <c r="U18" s="166">
        <f>'[1]קולחים S'!M6</f>
        <v>3.08</v>
      </c>
      <c r="V18" s="166" t="s">
        <v>191</v>
      </c>
      <c r="W18" s="166">
        <v>5</v>
      </c>
      <c r="X18" s="166" t="s">
        <v>191</v>
      </c>
      <c r="Y18" s="166">
        <v>5</v>
      </c>
      <c r="Z18" s="166" t="s">
        <v>191</v>
      </c>
      <c r="AA18" s="62"/>
      <c r="AB18" s="62"/>
      <c r="AC18" s="166">
        <v>38</v>
      </c>
      <c r="AD18" s="166" t="s">
        <v>191</v>
      </c>
      <c r="AE18" s="62">
        <v>8.18</v>
      </c>
      <c r="AF18" s="166" t="s">
        <v>191</v>
      </c>
      <c r="AG18" s="62">
        <v>9.1</v>
      </c>
      <c r="AH18" s="166" t="s">
        <v>191</v>
      </c>
      <c r="AI18" s="62"/>
      <c r="AJ18" s="62"/>
      <c r="AK18" s="62">
        <v>4.7</v>
      </c>
      <c r="AL18" s="166" t="s">
        <v>191</v>
      </c>
      <c r="AM18" s="62">
        <v>5</v>
      </c>
      <c r="AN18" s="166" t="s">
        <v>191</v>
      </c>
      <c r="AO18" s="62">
        <v>0.2</v>
      </c>
      <c r="AP18" s="166" t="s">
        <v>191</v>
      </c>
      <c r="AQ18" s="62">
        <v>1.9</v>
      </c>
      <c r="AR18" s="166" t="s">
        <v>191</v>
      </c>
      <c r="AS18" s="62">
        <v>3</v>
      </c>
      <c r="AT18" s="166" t="s">
        <v>191</v>
      </c>
      <c r="AU18" s="62">
        <v>2</v>
      </c>
      <c r="AV18" s="166" t="s">
        <v>191</v>
      </c>
      <c r="AW18" s="62"/>
      <c r="AX18" s="62"/>
      <c r="AY18" s="62"/>
      <c r="AZ18" s="62"/>
      <c r="BA18" s="62" t="s">
        <v>288</v>
      </c>
      <c r="BB18" s="166" t="s">
        <v>191</v>
      </c>
      <c r="BC18" s="62"/>
      <c r="BD18" s="62"/>
      <c r="BE18" s="62">
        <v>0.34</v>
      </c>
      <c r="BF18" s="166" t="s">
        <v>191</v>
      </c>
      <c r="BG18" s="62"/>
      <c r="BH18" s="62"/>
      <c r="BI18" s="62" t="s">
        <v>293</v>
      </c>
      <c r="BJ18" s="166" t="s">
        <v>191</v>
      </c>
      <c r="BK18" s="62"/>
      <c r="BL18" s="62"/>
      <c r="BM18" s="62"/>
      <c r="BN18" s="62"/>
      <c r="BO18" s="62">
        <v>1.4279999999999999</v>
      </c>
      <c r="BP18" s="166" t="s">
        <v>191</v>
      </c>
      <c r="BQ18" s="62">
        <v>3.65</v>
      </c>
      <c r="BR18" s="166" t="s">
        <v>191</v>
      </c>
      <c r="BS18" s="62">
        <v>217.4</v>
      </c>
      <c r="BT18" s="166" t="s">
        <v>191</v>
      </c>
      <c r="BU18" s="62">
        <v>135.48599999999999</v>
      </c>
      <c r="BV18" s="166" t="s">
        <v>191</v>
      </c>
      <c r="BW18" s="62" t="s">
        <v>298</v>
      </c>
      <c r="BX18" s="166" t="s">
        <v>191</v>
      </c>
      <c r="BY18" s="62" t="s">
        <v>299</v>
      </c>
      <c r="BZ18" s="166" t="s">
        <v>191</v>
      </c>
      <c r="CA18" s="62" t="s">
        <v>300</v>
      </c>
      <c r="CB18" s="166" t="s">
        <v>191</v>
      </c>
      <c r="CC18" s="62">
        <v>3.7999999999999999E-2</v>
      </c>
      <c r="CD18" s="166" t="s">
        <v>191</v>
      </c>
      <c r="CE18" s="62" t="s">
        <v>301</v>
      </c>
      <c r="CF18" s="166" t="s">
        <v>191</v>
      </c>
      <c r="CG18" s="62" t="s">
        <v>299</v>
      </c>
      <c r="CH18" s="166" t="s">
        <v>191</v>
      </c>
      <c r="CI18" s="62">
        <v>4.5999999999999999E-2</v>
      </c>
      <c r="CJ18" s="166" t="s">
        <v>191</v>
      </c>
      <c r="CK18" s="62" t="s">
        <v>302</v>
      </c>
      <c r="CL18" s="166" t="s">
        <v>191</v>
      </c>
      <c r="CM18" s="62" t="s">
        <v>293</v>
      </c>
      <c r="CN18" s="166" t="s">
        <v>191</v>
      </c>
      <c r="CO18" s="62" t="s">
        <v>293</v>
      </c>
      <c r="CP18" s="166" t="s">
        <v>191</v>
      </c>
      <c r="CQ18" s="62">
        <v>0.19900000000000001</v>
      </c>
      <c r="CR18" s="166" t="s">
        <v>191</v>
      </c>
      <c r="CS18" s="62">
        <v>5.5E-2</v>
      </c>
      <c r="CT18" s="166" t="s">
        <v>191</v>
      </c>
      <c r="CU18" s="62" t="s">
        <v>299</v>
      </c>
      <c r="CV18" s="166" t="s">
        <v>191</v>
      </c>
      <c r="CW18" s="62" t="s">
        <v>300</v>
      </c>
      <c r="CX18" s="166" t="s">
        <v>191</v>
      </c>
      <c r="CY18" s="62" t="s">
        <v>301</v>
      </c>
      <c r="CZ18" s="166" t="s">
        <v>191</v>
      </c>
      <c r="DA18" s="62" t="s">
        <v>300</v>
      </c>
      <c r="DB18" s="166" t="s">
        <v>191</v>
      </c>
      <c r="DC18" s="62" t="s">
        <v>293</v>
      </c>
      <c r="DD18" s="166" t="s">
        <v>191</v>
      </c>
      <c r="DE18" s="62" t="s">
        <v>299</v>
      </c>
      <c r="DF18" s="166" t="s">
        <v>191</v>
      </c>
      <c r="DG18" s="62" t="s">
        <v>299</v>
      </c>
      <c r="DH18" s="166" t="s">
        <v>191</v>
      </c>
      <c r="DI18" s="62">
        <v>0.67900000000000005</v>
      </c>
      <c r="DJ18" s="166" t="s">
        <v>191</v>
      </c>
      <c r="DK18" s="62" t="s">
        <v>293</v>
      </c>
      <c r="DL18" s="166" t="s">
        <v>191</v>
      </c>
      <c r="DM18" s="62">
        <v>66.182000000000002</v>
      </c>
      <c r="DN18" s="166" t="s">
        <v>191</v>
      </c>
      <c r="DO18" s="62">
        <v>22.959</v>
      </c>
      <c r="DP18" s="166" t="s">
        <v>191</v>
      </c>
      <c r="DQ18" s="62">
        <v>30.241</v>
      </c>
      <c r="DR18" s="166" t="s">
        <v>191</v>
      </c>
      <c r="DS18" s="62">
        <v>4.2000000000000003E-2</v>
      </c>
      <c r="DT18" s="166" t="s">
        <v>191</v>
      </c>
      <c r="DU18" s="143"/>
      <c r="DV18" s="143"/>
      <c r="DW18" s="143"/>
      <c r="DX18" s="143"/>
      <c r="DY18" s="143"/>
      <c r="DZ18" s="143"/>
      <c r="EA18" s="20"/>
    </row>
    <row r="19" spans="1:131">
      <c r="A19" s="74">
        <v>6</v>
      </c>
      <c r="B19" s="74"/>
      <c r="C19" s="62">
        <f>'נקודה א- שפכים '!C19</f>
        <v>66706</v>
      </c>
      <c r="D19" s="62"/>
      <c r="E19" s="62"/>
      <c r="F19" s="62"/>
      <c r="G19" s="62"/>
      <c r="H19" s="62"/>
      <c r="I19" s="62"/>
      <c r="J19" s="62"/>
      <c r="K19" s="62"/>
      <c r="L19" s="62"/>
      <c r="M19" s="166"/>
      <c r="N19" s="62"/>
      <c r="O19" s="62"/>
      <c r="P19" s="62"/>
      <c r="Q19" s="62"/>
      <c r="R19" s="62"/>
      <c r="S19" s="62"/>
      <c r="T19" s="62"/>
      <c r="U19" s="166"/>
      <c r="V19" s="62"/>
      <c r="W19" s="166"/>
      <c r="X19" s="62"/>
      <c r="Y19" s="166">
        <f>'[1]קולחים S'!B7</f>
        <v>6</v>
      </c>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f>'[1]קולחים S'!L7</f>
        <v>1.381</v>
      </c>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62">
        <f>'נקודה א- שפכים '!C20</f>
        <v>67840</v>
      </c>
      <c r="D20" s="62"/>
      <c r="E20" s="62"/>
      <c r="F20" s="62"/>
      <c r="G20" s="62"/>
      <c r="H20" s="62"/>
      <c r="I20" s="62"/>
      <c r="J20" s="62"/>
      <c r="K20" s="62"/>
      <c r="L20" s="62"/>
      <c r="M20" s="166">
        <f>'[3]קולחים S'!I8</f>
        <v>7.42</v>
      </c>
      <c r="N20" s="62"/>
      <c r="O20" s="62"/>
      <c r="P20" s="62"/>
      <c r="Q20" s="62"/>
      <c r="R20" s="62"/>
      <c r="S20" s="62"/>
      <c r="T20" s="62"/>
      <c r="U20" s="166"/>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166"/>
      <c r="AW20" s="62"/>
      <c r="AX20" s="62"/>
      <c r="AY20" s="62"/>
      <c r="AZ20" s="62"/>
      <c r="BA20" s="62"/>
      <c r="BB20" s="62"/>
      <c r="BC20" s="62"/>
      <c r="BD20" s="62"/>
      <c r="BE20" s="62"/>
      <c r="BF20" s="62"/>
      <c r="BG20" s="62"/>
      <c r="BH20" s="62"/>
      <c r="BI20" s="62"/>
      <c r="BJ20" s="62"/>
      <c r="BK20" s="62"/>
      <c r="BL20" s="62"/>
      <c r="BM20" s="62"/>
      <c r="BN20" s="62"/>
      <c r="BO20" s="62"/>
      <c r="BP20" s="166"/>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62">
        <f>'נקודה א- שפכים '!C21</f>
        <v>67569</v>
      </c>
      <c r="D21" s="62"/>
      <c r="E21" s="62"/>
      <c r="F21" s="62"/>
      <c r="G21" s="62"/>
      <c r="H21" s="62"/>
      <c r="I21" s="62"/>
      <c r="J21" s="62"/>
      <c r="K21" s="62"/>
      <c r="L21" s="62"/>
      <c r="M21" s="166">
        <f>'[3]קולחים S'!I9</f>
        <v>7.95</v>
      </c>
      <c r="N21" s="62"/>
      <c r="O21" s="62"/>
      <c r="P21" s="62"/>
      <c r="Q21" s="62"/>
      <c r="R21" s="62"/>
      <c r="S21" s="62"/>
      <c r="T21" s="62"/>
      <c r="U21" s="166">
        <f>'[1]קולחים S'!M9</f>
        <v>2.0699999999999998</v>
      </c>
      <c r="V21" s="62"/>
      <c r="W21" s="166">
        <f>'[1]קולחים S'!E9</f>
        <v>1</v>
      </c>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f>'[1]קולחים S'!L9</f>
        <v>1.3919999999999999</v>
      </c>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76771</v>
      </c>
      <c r="D22" s="62"/>
      <c r="E22" s="62"/>
      <c r="F22" s="62"/>
      <c r="G22" s="62"/>
      <c r="H22" s="62"/>
      <c r="I22" s="62"/>
      <c r="J22" s="62"/>
      <c r="K22" s="62"/>
      <c r="L22" s="62"/>
      <c r="M22" s="166">
        <f>'[3]קולחים S'!I10</f>
        <v>8.09</v>
      </c>
      <c r="N22" s="62"/>
      <c r="O22" s="62"/>
      <c r="P22" s="62"/>
      <c r="Q22" s="62"/>
      <c r="R22" s="62"/>
      <c r="S22" s="62"/>
      <c r="T22" s="62"/>
      <c r="U22" s="166"/>
      <c r="V22" s="62"/>
      <c r="W22" s="166"/>
      <c r="X22" s="62"/>
      <c r="Y22" s="166"/>
      <c r="Z22" s="62"/>
      <c r="AA22" s="62"/>
      <c r="AB22" s="62"/>
      <c r="AC22" s="166">
        <f>'[1]קולחים S'!C10</f>
        <v>22</v>
      </c>
      <c r="AD22" s="62"/>
      <c r="AE22" s="62"/>
      <c r="AF22" s="62"/>
      <c r="AG22" s="62"/>
      <c r="AH22" s="62"/>
      <c r="AI22" s="62"/>
      <c r="AJ22" s="62"/>
      <c r="AK22" s="62"/>
      <c r="AL22" s="62"/>
      <c r="AM22" s="62"/>
      <c r="AN22" s="62"/>
      <c r="AO22" s="62"/>
      <c r="AP22" s="62"/>
      <c r="AQ22" s="62"/>
      <c r="AR22" s="62"/>
      <c r="AS22" s="62"/>
      <c r="AT22" s="62"/>
      <c r="AU22" s="62"/>
      <c r="AV22" s="166"/>
      <c r="AW22" s="62"/>
      <c r="AX22" s="62"/>
      <c r="AY22" s="62"/>
      <c r="AZ22" s="62"/>
      <c r="BA22" s="62"/>
      <c r="BB22" s="62"/>
      <c r="BC22" s="62"/>
      <c r="BD22" s="62"/>
      <c r="BE22" s="62"/>
      <c r="BF22" s="62"/>
      <c r="BG22" s="62"/>
      <c r="BH22" s="62"/>
      <c r="BI22" s="62"/>
      <c r="BJ22" s="62"/>
      <c r="BK22" s="62"/>
      <c r="BL22" s="62"/>
      <c r="BM22" s="62"/>
      <c r="BN22" s="62"/>
      <c r="BO22" s="62"/>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61094</v>
      </c>
      <c r="D23" s="62"/>
      <c r="E23" s="62"/>
      <c r="F23" s="62"/>
      <c r="G23" s="62"/>
      <c r="H23" s="62"/>
      <c r="I23" s="62"/>
      <c r="J23" s="62"/>
      <c r="K23" s="62"/>
      <c r="L23" s="62"/>
      <c r="M23" s="166">
        <f>'[3]קולחים S'!I11</f>
        <v>7.25</v>
      </c>
      <c r="N23" s="62"/>
      <c r="O23" s="62"/>
      <c r="P23" s="62"/>
      <c r="Q23" s="62"/>
      <c r="R23" s="62"/>
      <c r="S23" s="62"/>
      <c r="T23" s="62"/>
      <c r="U23" s="166"/>
      <c r="V23" s="62"/>
      <c r="W23" s="166"/>
      <c r="X23" s="62"/>
      <c r="Y23" s="166">
        <f>'[3]קולחים S'!B11</f>
        <v>5</v>
      </c>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67869</v>
      </c>
      <c r="D24" s="62"/>
      <c r="E24" s="62"/>
      <c r="F24" s="62"/>
      <c r="G24" s="62"/>
      <c r="H24" s="62"/>
      <c r="I24" s="62"/>
      <c r="J24" s="62"/>
      <c r="K24" s="62"/>
      <c r="L24" s="62"/>
      <c r="M24" s="166">
        <f>'[3]קולחים S'!I12</f>
        <v>8.06</v>
      </c>
      <c r="N24" s="62"/>
      <c r="O24" s="62"/>
      <c r="P24" s="62"/>
      <c r="Q24" s="62"/>
      <c r="R24" s="62"/>
      <c r="S24" s="62"/>
      <c r="T24" s="62"/>
      <c r="U24" s="166">
        <f>'[1]קולחים S'!M12</f>
        <v>2.41</v>
      </c>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f>'[1]קולחים S'!L12</f>
        <v>1.361</v>
      </c>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66196</v>
      </c>
      <c r="D25" s="62"/>
      <c r="E25" s="62"/>
      <c r="F25" s="62"/>
      <c r="G25" s="62"/>
      <c r="H25" s="62"/>
      <c r="I25" s="62"/>
      <c r="J25" s="62"/>
      <c r="K25" s="62"/>
      <c r="L25" s="62"/>
      <c r="M25" s="166"/>
      <c r="N25" s="62"/>
      <c r="O25" s="62"/>
      <c r="P25" s="62"/>
      <c r="Q25" s="62"/>
      <c r="R25" s="62"/>
      <c r="S25" s="62"/>
      <c r="T25" s="62"/>
      <c r="U25" s="166">
        <f>'[1]קולחים S'!M13</f>
        <v>1.59</v>
      </c>
      <c r="V25" s="166" t="s">
        <v>191</v>
      </c>
      <c r="W25" s="166">
        <v>5</v>
      </c>
      <c r="X25" s="166" t="s">
        <v>191</v>
      </c>
      <c r="Y25" s="166">
        <v>5</v>
      </c>
      <c r="Z25" s="166" t="s">
        <v>191</v>
      </c>
      <c r="AA25" s="62"/>
      <c r="AB25" s="62"/>
      <c r="AC25" s="166">
        <v>27</v>
      </c>
      <c r="AD25" s="166" t="s">
        <v>191</v>
      </c>
      <c r="AE25" s="62"/>
      <c r="AF25" s="62"/>
      <c r="AG25" s="62">
        <v>14.1</v>
      </c>
      <c r="AH25" s="166" t="s">
        <v>191</v>
      </c>
      <c r="AI25" s="62"/>
      <c r="AJ25" s="62"/>
      <c r="AK25" s="62">
        <v>3.7</v>
      </c>
      <c r="AL25" s="166" t="s">
        <v>191</v>
      </c>
      <c r="AM25" s="62">
        <v>5</v>
      </c>
      <c r="AN25" s="166" t="s">
        <v>191</v>
      </c>
      <c r="AO25" s="62">
        <v>0.22</v>
      </c>
      <c r="AP25" s="166" t="s">
        <v>191</v>
      </c>
      <c r="AQ25" s="62">
        <v>6.3</v>
      </c>
      <c r="AR25" s="166" t="s">
        <v>191</v>
      </c>
      <c r="AS25" s="62">
        <v>3.5</v>
      </c>
      <c r="AT25" s="166" t="s">
        <v>191</v>
      </c>
      <c r="AU25" s="62">
        <v>1</v>
      </c>
      <c r="AV25" s="166" t="s">
        <v>191</v>
      </c>
      <c r="AW25" s="62"/>
      <c r="AX25" s="62"/>
      <c r="AY25" s="62"/>
      <c r="AZ25" s="62"/>
      <c r="BA25" s="62"/>
      <c r="BB25" s="62"/>
      <c r="BC25" s="62"/>
      <c r="BD25" s="62"/>
      <c r="BE25" s="62"/>
      <c r="BF25" s="62"/>
      <c r="BG25" s="62"/>
      <c r="BH25" s="62"/>
      <c r="BI25" s="62"/>
      <c r="BJ25" s="62"/>
      <c r="BK25" s="62"/>
      <c r="BL25" s="62"/>
      <c r="BM25" s="62"/>
      <c r="BN25" s="62"/>
      <c r="BO25" s="62">
        <v>1.468</v>
      </c>
      <c r="BP25" s="166" t="s">
        <v>191</v>
      </c>
      <c r="BQ25" s="62"/>
      <c r="BR25" s="62"/>
      <c r="BS25" s="62">
        <v>267</v>
      </c>
      <c r="BT25" s="166" t="s">
        <v>191</v>
      </c>
      <c r="BU25" s="62">
        <v>171.9</v>
      </c>
      <c r="BV25" s="166" t="s">
        <v>191</v>
      </c>
      <c r="BW25" s="62" t="s">
        <v>287</v>
      </c>
      <c r="BX25" s="166" t="s">
        <v>191</v>
      </c>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67119</v>
      </c>
      <c r="D26" s="62"/>
      <c r="E26" s="62"/>
      <c r="F26" s="62"/>
      <c r="G26" s="62"/>
      <c r="H26" s="62"/>
      <c r="I26" s="62"/>
      <c r="J26" s="62"/>
      <c r="K26" s="62"/>
      <c r="L26" s="62"/>
      <c r="M26" s="166"/>
      <c r="N26" s="62"/>
      <c r="O26" s="62"/>
      <c r="P26" s="62"/>
      <c r="Q26" s="62"/>
      <c r="R26" s="62"/>
      <c r="S26" s="62"/>
      <c r="T26" s="62"/>
      <c r="U26" s="166">
        <f>'[1]קולחים S'!M14</f>
        <v>3.41</v>
      </c>
      <c r="V26" s="62"/>
      <c r="W26" s="166">
        <f>'[1]קולחים S'!E14</f>
        <v>3</v>
      </c>
      <c r="X26" s="62"/>
      <c r="Y26" s="166">
        <f>'[1]קולחים S'!B14</f>
        <v>5</v>
      </c>
      <c r="Z26" s="62"/>
      <c r="AA26" s="62"/>
      <c r="AB26" s="62"/>
      <c r="AC26" s="166"/>
      <c r="AD26" s="62"/>
      <c r="AE26" s="62"/>
      <c r="AF26" s="62"/>
      <c r="AG26" s="62"/>
      <c r="AH26" s="62"/>
      <c r="AI26" s="62"/>
      <c r="AJ26" s="62"/>
      <c r="AK26" s="62"/>
      <c r="AL26" s="62"/>
      <c r="AM26" s="62"/>
      <c r="AN26" s="62"/>
      <c r="AO26" s="62"/>
      <c r="AP26" s="62"/>
      <c r="AQ26" s="62"/>
      <c r="AR26" s="62"/>
      <c r="AS26" s="62"/>
      <c r="AT26" s="62"/>
      <c r="AU26" s="62">
        <v>1</v>
      </c>
      <c r="AV26" s="166" t="s">
        <v>191</v>
      </c>
      <c r="AW26" s="62"/>
      <c r="AX26" s="62"/>
      <c r="AY26" s="62"/>
      <c r="AZ26" s="62"/>
      <c r="BA26" s="62"/>
      <c r="BB26" s="62"/>
      <c r="BC26" s="62"/>
      <c r="BD26" s="62"/>
      <c r="BE26" s="62"/>
      <c r="BF26" s="62"/>
      <c r="BG26" s="62"/>
      <c r="BH26" s="62"/>
      <c r="BI26" s="62"/>
      <c r="BJ26" s="62"/>
      <c r="BK26" s="62"/>
      <c r="BL26" s="62"/>
      <c r="BM26" s="62"/>
      <c r="BN26" s="62"/>
      <c r="BO26" s="62">
        <f>'[1]קולחים S'!L14</f>
        <v>1.4390000000000001</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69483</v>
      </c>
      <c r="D27" s="62"/>
      <c r="E27" s="62"/>
      <c r="F27" s="62"/>
      <c r="G27" s="62"/>
      <c r="H27" s="62"/>
      <c r="I27" s="62"/>
      <c r="J27" s="62"/>
      <c r="K27" s="62"/>
      <c r="L27" s="62"/>
      <c r="M27" s="166">
        <f>'[3]קולחים S'!I15</f>
        <v>8.11</v>
      </c>
      <c r="N27" s="62"/>
      <c r="O27" s="62"/>
      <c r="P27" s="62"/>
      <c r="Q27" s="62"/>
      <c r="R27" s="62"/>
      <c r="S27" s="62"/>
      <c r="T27" s="62"/>
      <c r="U27" s="166">
        <f>'[1]קולחים S'!M15</f>
        <v>5.37</v>
      </c>
      <c r="V27" s="62"/>
      <c r="W27" s="166"/>
      <c r="X27" s="62"/>
      <c r="Y27" s="166"/>
      <c r="Z27" s="62"/>
      <c r="AA27" s="62"/>
      <c r="AB27" s="62"/>
      <c r="AC27" s="166">
        <f>'[1]קולחים S'!C15</f>
        <v>42</v>
      </c>
      <c r="AD27" s="62"/>
      <c r="AE27" s="62"/>
      <c r="AF27" s="62"/>
      <c r="AG27" s="62"/>
      <c r="AH27" s="62"/>
      <c r="AI27" s="62"/>
      <c r="AJ27" s="62"/>
      <c r="AK27" s="62"/>
      <c r="AL27" s="62"/>
      <c r="AM27" s="62"/>
      <c r="AN27" s="62"/>
      <c r="AO27" s="62"/>
      <c r="AP27" s="62"/>
      <c r="AQ27" s="62"/>
      <c r="AR27" s="62"/>
      <c r="AS27" s="62"/>
      <c r="AT27" s="62"/>
      <c r="AU27" s="166"/>
      <c r="AV27" s="62"/>
      <c r="AW27" s="62"/>
      <c r="AX27" s="62"/>
      <c r="AY27" s="62"/>
      <c r="AZ27" s="62"/>
      <c r="BA27" s="62"/>
      <c r="BB27" s="62"/>
      <c r="BC27" s="62"/>
      <c r="BD27" s="62"/>
      <c r="BE27" s="62"/>
      <c r="BF27" s="62"/>
      <c r="BG27" s="62"/>
      <c r="BH27" s="62"/>
      <c r="BI27" s="62"/>
      <c r="BJ27" s="62"/>
      <c r="BK27" s="62"/>
      <c r="BL27" s="62"/>
      <c r="BM27" s="62"/>
      <c r="BN27" s="62"/>
      <c r="BO27" s="62">
        <f>'[1]קולחים S'!L15</f>
        <v>1.4910000000000001</v>
      </c>
      <c r="BP27" s="166"/>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68671</v>
      </c>
      <c r="D28" s="62"/>
      <c r="E28" s="62"/>
      <c r="F28" s="62"/>
      <c r="G28" s="62"/>
      <c r="H28" s="62"/>
      <c r="I28" s="62"/>
      <c r="J28" s="62"/>
      <c r="K28" s="62"/>
      <c r="L28" s="62"/>
      <c r="M28" s="166">
        <f>'[3]קולחים S'!I16</f>
        <v>7.79</v>
      </c>
      <c r="N28" s="62"/>
      <c r="O28" s="62"/>
      <c r="P28" s="62"/>
      <c r="Q28" s="62"/>
      <c r="R28" s="62"/>
      <c r="S28" s="62"/>
      <c r="T28" s="62"/>
      <c r="U28" s="166"/>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75003</v>
      </c>
      <c r="D29" s="62"/>
      <c r="E29" s="62"/>
      <c r="F29" s="62"/>
      <c r="G29" s="62"/>
      <c r="H29" s="62"/>
      <c r="I29" s="62"/>
      <c r="J29" s="62"/>
      <c r="K29" s="62"/>
      <c r="L29" s="62"/>
      <c r="M29" s="166">
        <f>'[3]קולחים S'!I17</f>
        <v>7.65</v>
      </c>
      <c r="N29" s="62"/>
      <c r="O29" s="62"/>
      <c r="P29" s="62"/>
      <c r="Q29" s="62"/>
      <c r="R29" s="62"/>
      <c r="S29" s="62"/>
      <c r="T29" s="62"/>
      <c r="U29" s="166"/>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166"/>
      <c r="AW29" s="62"/>
      <c r="AX29" s="62"/>
      <c r="AY29" s="62"/>
      <c r="AZ29" s="62"/>
      <c r="BA29" s="62"/>
      <c r="BB29" s="62"/>
      <c r="BC29" s="62"/>
      <c r="BD29" s="62"/>
      <c r="BE29" s="62"/>
      <c r="BF29" s="62"/>
      <c r="BG29" s="62"/>
      <c r="BH29" s="62"/>
      <c r="BI29" s="62"/>
      <c r="BJ29" s="62"/>
      <c r="BK29" s="62"/>
      <c r="BL29" s="62"/>
      <c r="BM29" s="62"/>
      <c r="BN29" s="62"/>
      <c r="BO29" s="62"/>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60129</v>
      </c>
      <c r="D30" s="62"/>
      <c r="E30" s="62"/>
      <c r="F30" s="62"/>
      <c r="G30" s="62"/>
      <c r="H30" s="62"/>
      <c r="I30" s="62"/>
      <c r="J30" s="62"/>
      <c r="K30" s="62"/>
      <c r="L30" s="62"/>
      <c r="M30" s="166">
        <f>'[3]קולחים S'!I18</f>
        <v>7.75</v>
      </c>
      <c r="N30" s="62"/>
      <c r="O30" s="62"/>
      <c r="P30" s="62"/>
      <c r="Q30" s="62"/>
      <c r="R30" s="62"/>
      <c r="S30" s="62"/>
      <c r="T30" s="62"/>
      <c r="U30" s="166"/>
      <c r="V30" s="62"/>
      <c r="W30" s="166"/>
      <c r="X30" s="62"/>
      <c r="Y30" s="166"/>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69711</v>
      </c>
      <c r="D31" s="62"/>
      <c r="E31" s="62"/>
      <c r="F31" s="62"/>
      <c r="G31" s="62"/>
      <c r="H31" s="62"/>
      <c r="I31" s="62"/>
      <c r="J31" s="62"/>
      <c r="K31" s="62"/>
      <c r="L31" s="62"/>
      <c r="M31" s="166">
        <f>'[3]קולחים S'!I19</f>
        <v>7.78</v>
      </c>
      <c r="N31" s="62"/>
      <c r="O31" s="62"/>
      <c r="P31" s="62"/>
      <c r="Q31" s="62"/>
      <c r="R31" s="62"/>
      <c r="S31" s="62"/>
      <c r="T31" s="62"/>
      <c r="U31" s="166">
        <f>'[1]קולחים S'!M19</f>
        <v>3.18</v>
      </c>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f>'[1]קולחים S'!L19</f>
        <v>1.329</v>
      </c>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67200</v>
      </c>
      <c r="D32" s="62"/>
      <c r="E32" s="62"/>
      <c r="F32" s="62"/>
      <c r="G32" s="62"/>
      <c r="H32" s="62"/>
      <c r="I32" s="62"/>
      <c r="J32" s="62"/>
      <c r="K32" s="62"/>
      <c r="L32" s="62"/>
      <c r="M32" s="166"/>
      <c r="N32" s="62"/>
      <c r="O32" s="62"/>
      <c r="P32" s="62"/>
      <c r="Q32" s="62"/>
      <c r="R32" s="62"/>
      <c r="S32" s="62"/>
      <c r="T32" s="62"/>
      <c r="U32" s="166">
        <f>'[1]קולחים S'!M20</f>
        <v>3.01</v>
      </c>
      <c r="V32" s="166" t="s">
        <v>191</v>
      </c>
      <c r="W32" s="166">
        <v>5</v>
      </c>
      <c r="X32" s="166" t="s">
        <v>191</v>
      </c>
      <c r="Y32" s="166">
        <v>5</v>
      </c>
      <c r="Z32" s="166" t="s">
        <v>191</v>
      </c>
      <c r="AA32" s="62"/>
      <c r="AB32" s="62"/>
      <c r="AC32" s="166">
        <v>36</v>
      </c>
      <c r="AD32" s="166" t="s">
        <v>191</v>
      </c>
      <c r="AE32" s="62"/>
      <c r="AF32" s="62"/>
      <c r="AG32" s="62">
        <v>13.1</v>
      </c>
      <c r="AH32" s="166" t="s">
        <v>191</v>
      </c>
      <c r="AI32" s="62"/>
      <c r="AJ32" s="62"/>
      <c r="AK32" s="62">
        <v>5.6</v>
      </c>
      <c r="AL32" s="166" t="s">
        <v>191</v>
      </c>
      <c r="AM32" s="62">
        <v>7</v>
      </c>
      <c r="AN32" s="166" t="s">
        <v>191</v>
      </c>
      <c r="AO32" s="62">
        <v>0.64</v>
      </c>
      <c r="AP32" s="166" t="s">
        <v>191</v>
      </c>
      <c r="AQ32" s="62">
        <v>6.6</v>
      </c>
      <c r="AR32" s="166" t="s">
        <v>191</v>
      </c>
      <c r="AS32" s="62">
        <v>2.5</v>
      </c>
      <c r="AT32" s="166" t="s">
        <v>191</v>
      </c>
      <c r="AU32" s="62">
        <v>2</v>
      </c>
      <c r="AV32" s="166" t="s">
        <v>191</v>
      </c>
      <c r="AW32" s="62"/>
      <c r="AX32" s="62"/>
      <c r="AY32" s="62"/>
      <c r="AZ32" s="62"/>
      <c r="BA32" s="62"/>
      <c r="BB32" s="62"/>
      <c r="BC32" s="62"/>
      <c r="BD32" s="62"/>
      <c r="BE32" s="62"/>
      <c r="BF32" s="62"/>
      <c r="BG32" s="62"/>
      <c r="BH32" s="62"/>
      <c r="BI32" s="62"/>
      <c r="BJ32" s="62"/>
      <c r="BK32" s="62"/>
      <c r="BL32" s="62"/>
      <c r="BM32" s="62"/>
      <c r="BN32" s="62"/>
      <c r="BO32" s="62">
        <v>1.4279999999999999</v>
      </c>
      <c r="BP32" s="166" t="s">
        <v>191</v>
      </c>
      <c r="BQ32" s="62"/>
      <c r="BR32" s="62"/>
      <c r="BS32" s="62">
        <v>257.39999999999998</v>
      </c>
      <c r="BT32" s="166" t="s">
        <v>191</v>
      </c>
      <c r="BU32" s="62">
        <v>167.9</v>
      </c>
      <c r="BV32" s="166" t="s">
        <v>191</v>
      </c>
      <c r="BW32" s="62" t="s">
        <v>287</v>
      </c>
      <c r="BX32" s="166" t="s">
        <v>191</v>
      </c>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65377</v>
      </c>
      <c r="D33" s="62"/>
      <c r="E33" s="62"/>
      <c r="F33" s="62"/>
      <c r="G33" s="62"/>
      <c r="H33" s="62"/>
      <c r="I33" s="62"/>
      <c r="J33" s="62"/>
      <c r="K33" s="62"/>
      <c r="L33" s="62"/>
      <c r="M33" s="166"/>
      <c r="N33" s="62"/>
      <c r="O33" s="62"/>
      <c r="P33" s="62"/>
      <c r="Q33" s="62"/>
      <c r="R33" s="62"/>
      <c r="S33" s="62"/>
      <c r="T33" s="62"/>
      <c r="U33" s="166">
        <f>'[1]קולחים S'!M21</f>
        <v>2.5299999999999998</v>
      </c>
      <c r="V33" s="62"/>
      <c r="W33" s="166">
        <f>'[1]קולחים S'!E21</f>
        <v>3</v>
      </c>
      <c r="X33" s="62"/>
      <c r="Y33" s="166">
        <f>'[1]קולחים S'!B21</f>
        <v>5</v>
      </c>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f>'[1]קולחים S'!L21</f>
        <v>1.444</v>
      </c>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65275</v>
      </c>
      <c r="D34" s="62"/>
      <c r="E34" s="62"/>
      <c r="F34" s="62"/>
      <c r="G34" s="62"/>
      <c r="H34" s="62"/>
      <c r="I34" s="62"/>
      <c r="J34" s="62"/>
      <c r="K34" s="62"/>
      <c r="L34" s="62"/>
      <c r="M34" s="166">
        <f>'[3]קולחים S'!I22</f>
        <v>7.78</v>
      </c>
      <c r="N34" s="62"/>
      <c r="O34" s="62"/>
      <c r="P34" s="62"/>
      <c r="Q34" s="62"/>
      <c r="R34" s="62"/>
      <c r="S34" s="62"/>
      <c r="T34" s="62"/>
      <c r="U34" s="166">
        <f>'[1]קולחים S'!M22</f>
        <v>2.36</v>
      </c>
      <c r="V34" s="62"/>
      <c r="W34" s="166"/>
      <c r="X34" s="62"/>
      <c r="Y34" s="166"/>
      <c r="Z34" s="62"/>
      <c r="AA34" s="62"/>
      <c r="AB34" s="62"/>
      <c r="AC34" s="166">
        <f>'[1]קולחים S'!C22</f>
        <v>34</v>
      </c>
      <c r="AD34" s="62"/>
      <c r="AE34" s="62"/>
      <c r="AF34" s="62"/>
      <c r="AG34" s="62"/>
      <c r="AH34" s="62"/>
      <c r="AI34" s="62"/>
      <c r="AJ34" s="62"/>
      <c r="AK34" s="62"/>
      <c r="AL34" s="62"/>
      <c r="AM34" s="62"/>
      <c r="AN34" s="62"/>
      <c r="AO34" s="62"/>
      <c r="AP34" s="62"/>
      <c r="AQ34" s="62"/>
      <c r="AR34" s="62"/>
      <c r="AS34" s="62"/>
      <c r="AT34" s="62"/>
      <c r="AU34" s="166">
        <v>5</v>
      </c>
      <c r="AV34" s="166" t="s">
        <v>191</v>
      </c>
      <c r="AW34" s="62"/>
      <c r="AX34" s="62"/>
      <c r="AY34" s="62"/>
      <c r="AZ34" s="62"/>
      <c r="BA34" s="62"/>
      <c r="BB34" s="62"/>
      <c r="BC34" s="62"/>
      <c r="BD34" s="62"/>
      <c r="BE34" s="62"/>
      <c r="BF34" s="62"/>
      <c r="BG34" s="62"/>
      <c r="BH34" s="62"/>
      <c r="BI34" s="62"/>
      <c r="BJ34" s="62"/>
      <c r="BK34" s="62"/>
      <c r="BL34" s="62"/>
      <c r="BM34" s="62"/>
      <c r="BN34" s="62"/>
      <c r="BO34" s="62">
        <f>'[1]קולחים S'!L22</f>
        <v>1.5009999999999999</v>
      </c>
      <c r="BP34" s="166"/>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66977</v>
      </c>
      <c r="D35" s="62"/>
      <c r="E35" s="62"/>
      <c r="F35" s="62"/>
      <c r="G35" s="62"/>
      <c r="H35" s="62"/>
      <c r="I35" s="62"/>
      <c r="J35" s="62"/>
      <c r="K35" s="62"/>
      <c r="L35" s="62"/>
      <c r="M35" s="166">
        <f>'[3]קולחים S'!I23</f>
        <v>7.44</v>
      </c>
      <c r="N35" s="62"/>
      <c r="O35" s="62"/>
      <c r="P35" s="62"/>
      <c r="Q35" s="62"/>
      <c r="R35" s="62"/>
      <c r="S35" s="62"/>
      <c r="T35" s="62"/>
      <c r="U35" s="166">
        <f>'[1]קולחים S'!M23</f>
        <v>2.68</v>
      </c>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f>'[1]קולחים S'!L23</f>
        <v>1.5029999999999999</v>
      </c>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75890</v>
      </c>
      <c r="D36" s="62"/>
      <c r="E36" s="62"/>
      <c r="F36" s="62"/>
      <c r="G36" s="62"/>
      <c r="H36" s="62"/>
      <c r="I36" s="62"/>
      <c r="J36" s="62"/>
      <c r="K36" s="62"/>
      <c r="L36" s="62"/>
      <c r="M36" s="166"/>
      <c r="N36" s="62"/>
      <c r="O36" s="62"/>
      <c r="P36" s="62"/>
      <c r="Q36" s="62"/>
      <c r="R36" s="62"/>
      <c r="S36" s="62"/>
      <c r="T36" s="62"/>
      <c r="U36" s="166"/>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59562</v>
      </c>
      <c r="D37" s="62"/>
      <c r="E37" s="62"/>
      <c r="F37" s="62"/>
      <c r="G37" s="62"/>
      <c r="H37" s="62"/>
      <c r="I37" s="62"/>
      <c r="J37" s="62"/>
      <c r="K37" s="62"/>
      <c r="L37" s="62"/>
      <c r="M37" s="166">
        <f>'[3]קולחים S'!I25</f>
        <v>7.9</v>
      </c>
      <c r="N37" s="62"/>
      <c r="O37" s="62"/>
      <c r="P37" s="62"/>
      <c r="Q37" s="62"/>
      <c r="R37" s="62"/>
      <c r="S37" s="62"/>
      <c r="T37" s="62"/>
      <c r="U37" s="166"/>
      <c r="V37" s="62"/>
      <c r="W37" s="166"/>
      <c r="X37" s="62"/>
      <c r="Y37" s="166"/>
      <c r="Z37" s="62"/>
      <c r="AA37" s="62"/>
      <c r="AB37" s="62"/>
      <c r="AC37" s="166"/>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67768</v>
      </c>
      <c r="D38" s="62"/>
      <c r="E38" s="62"/>
      <c r="F38" s="62"/>
      <c r="G38" s="62"/>
      <c r="H38" s="62"/>
      <c r="I38" s="62"/>
      <c r="J38" s="62"/>
      <c r="K38" s="62"/>
      <c r="L38" s="62"/>
      <c r="M38" s="166">
        <f>'[3]קולחים S'!I26</f>
        <v>7.63</v>
      </c>
      <c r="N38" s="62"/>
      <c r="O38" s="62"/>
      <c r="P38" s="62"/>
      <c r="Q38" s="62"/>
      <c r="R38" s="62"/>
      <c r="S38" s="62"/>
      <c r="T38" s="62"/>
      <c r="U38" s="166"/>
      <c r="V38" s="166"/>
      <c r="W38" s="166"/>
      <c r="X38" s="166"/>
      <c r="Y38" s="166"/>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f>'[1]קולחים S'!L26</f>
        <v>1.385</v>
      </c>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65654</v>
      </c>
      <c r="D39" s="62"/>
      <c r="E39" s="62"/>
      <c r="F39" s="62"/>
      <c r="G39" s="62"/>
      <c r="H39" s="62"/>
      <c r="I39" s="62"/>
      <c r="J39" s="62"/>
      <c r="K39" s="62"/>
      <c r="L39" s="62"/>
      <c r="M39" s="166"/>
      <c r="N39" s="62"/>
      <c r="O39" s="62"/>
      <c r="P39" s="62"/>
      <c r="Q39" s="62"/>
      <c r="R39" s="62"/>
      <c r="S39" s="62"/>
      <c r="T39" s="62"/>
      <c r="U39" s="166">
        <v>4.08</v>
      </c>
      <c r="V39" s="166" t="s">
        <v>191</v>
      </c>
      <c r="W39" s="166">
        <v>5</v>
      </c>
      <c r="X39" s="166" t="s">
        <v>191</v>
      </c>
      <c r="Y39" s="166">
        <v>5</v>
      </c>
      <c r="Z39" s="166" t="s">
        <v>191</v>
      </c>
      <c r="AA39" s="62"/>
      <c r="AB39" s="62"/>
      <c r="AC39" s="166">
        <v>40</v>
      </c>
      <c r="AD39" s="166" t="s">
        <v>191</v>
      </c>
      <c r="AE39" s="62"/>
      <c r="AF39" s="62"/>
      <c r="AG39" s="62">
        <v>11.2</v>
      </c>
      <c r="AH39" s="166" t="s">
        <v>191</v>
      </c>
      <c r="AI39" s="62"/>
      <c r="AJ39" s="62"/>
      <c r="AK39" s="62">
        <v>3.8</v>
      </c>
      <c r="AL39" s="166" t="s">
        <v>191</v>
      </c>
      <c r="AM39" s="62">
        <v>5</v>
      </c>
      <c r="AN39" s="166" t="s">
        <v>191</v>
      </c>
      <c r="AO39" s="62">
        <v>0.39</v>
      </c>
      <c r="AP39" s="166" t="s">
        <v>191</v>
      </c>
      <c r="AQ39" s="62">
        <v>6.3</v>
      </c>
      <c r="AR39" s="166" t="s">
        <v>191</v>
      </c>
      <c r="AS39" s="62">
        <v>5</v>
      </c>
      <c r="AT39" s="166" t="s">
        <v>191</v>
      </c>
      <c r="AU39" s="62">
        <v>6</v>
      </c>
      <c r="AV39" s="166" t="s">
        <v>191</v>
      </c>
      <c r="AW39" s="62"/>
      <c r="AX39" s="62"/>
      <c r="AY39" s="62"/>
      <c r="AZ39" s="62"/>
      <c r="BA39" s="62"/>
      <c r="BB39" s="62"/>
      <c r="BC39" s="62"/>
      <c r="BD39" s="62"/>
      <c r="BE39" s="62"/>
      <c r="BF39" s="62"/>
      <c r="BG39" s="62"/>
      <c r="BH39" s="62"/>
      <c r="BI39" s="62"/>
      <c r="BJ39" s="62"/>
      <c r="BK39" s="62"/>
      <c r="BL39" s="62"/>
      <c r="BM39" s="62"/>
      <c r="BN39" s="62"/>
      <c r="BO39" s="62">
        <v>1.423</v>
      </c>
      <c r="BP39" s="166" t="s">
        <v>191</v>
      </c>
      <c r="BQ39" s="62"/>
      <c r="BR39" s="62"/>
      <c r="BS39" s="62">
        <v>259.89999999999998</v>
      </c>
      <c r="BT39" s="166" t="s">
        <v>191</v>
      </c>
      <c r="BU39" s="62">
        <v>167.22</v>
      </c>
      <c r="BV39" s="166" t="s">
        <v>191</v>
      </c>
      <c r="BW39" s="62" t="s">
        <v>287</v>
      </c>
      <c r="BX39" s="166" t="s">
        <v>191</v>
      </c>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66445</v>
      </c>
      <c r="D40" s="62"/>
      <c r="E40" s="62"/>
      <c r="F40" s="62"/>
      <c r="G40" s="62"/>
      <c r="H40" s="62"/>
      <c r="I40" s="62"/>
      <c r="J40" s="62"/>
      <c r="K40" s="62"/>
      <c r="L40" s="62"/>
      <c r="M40" s="166"/>
      <c r="N40" s="62"/>
      <c r="O40" s="62"/>
      <c r="P40" s="62"/>
      <c r="Q40" s="62"/>
      <c r="R40" s="62"/>
      <c r="S40" s="62"/>
      <c r="T40" s="62"/>
      <c r="U40" s="166"/>
      <c r="V40" s="62"/>
      <c r="W40" s="166"/>
      <c r="X40" s="62"/>
      <c r="Y40" s="166">
        <f>'[1]קולחים S'!B28</f>
        <v>5</v>
      </c>
      <c r="Z40" s="62"/>
      <c r="AA40" s="62"/>
      <c r="AB40" s="62"/>
      <c r="AC40" s="166">
        <f>'[1]קולחים S'!C28</f>
        <v>13</v>
      </c>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f>'[1]קולחים S'!L28</f>
        <v>1.4870000000000001</v>
      </c>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65852</v>
      </c>
      <c r="D41" s="62"/>
      <c r="E41" s="62"/>
      <c r="F41" s="62"/>
      <c r="G41" s="62"/>
      <c r="H41" s="62"/>
      <c r="I41" s="62"/>
      <c r="J41" s="62"/>
      <c r="K41" s="62"/>
      <c r="L41" s="62"/>
      <c r="M41" s="166"/>
      <c r="N41" s="62"/>
      <c r="O41" s="62"/>
      <c r="P41" s="62"/>
      <c r="Q41" s="62"/>
      <c r="R41" s="62"/>
      <c r="S41" s="62"/>
      <c r="T41" s="62"/>
      <c r="U41" s="166"/>
      <c r="V41" s="62"/>
      <c r="W41" s="166">
        <f>'[1]קולחים S'!E29</f>
        <v>4</v>
      </c>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c r="AV41" s="166"/>
      <c r="AW41" s="62"/>
      <c r="AX41" s="62"/>
      <c r="AY41" s="62"/>
      <c r="AZ41" s="62"/>
      <c r="BA41" s="62"/>
      <c r="BB41" s="62"/>
      <c r="BC41" s="62"/>
      <c r="BD41" s="62"/>
      <c r="BE41" s="62"/>
      <c r="BF41" s="62"/>
      <c r="BG41" s="62"/>
      <c r="BH41" s="62"/>
      <c r="BI41" s="62"/>
      <c r="BJ41" s="62"/>
      <c r="BK41" s="62"/>
      <c r="BL41" s="62"/>
      <c r="BM41" s="62"/>
      <c r="BN41" s="62"/>
      <c r="BO41" s="62">
        <f>'[1]קולחים S'!L29</f>
        <v>1.5249999999999999</v>
      </c>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62">
        <f>'נקודה א- שפכים '!C42</f>
        <v>65852</v>
      </c>
      <c r="D42" s="62"/>
      <c r="E42" s="62"/>
      <c r="F42" s="62"/>
      <c r="G42" s="62"/>
      <c r="H42" s="62"/>
      <c r="I42" s="62"/>
      <c r="J42" s="62"/>
      <c r="K42" s="62"/>
      <c r="L42" s="62"/>
      <c r="M42" s="166">
        <f>'[3]קולחים S'!I30</f>
        <v>7.88</v>
      </c>
      <c r="N42" s="62"/>
      <c r="O42" s="62"/>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v>44</v>
      </c>
      <c r="AV42" s="62"/>
      <c r="AW42" s="62"/>
      <c r="AX42" s="62"/>
      <c r="AY42" s="62"/>
      <c r="AZ42" s="62"/>
      <c r="BA42" s="62"/>
      <c r="BB42" s="62"/>
      <c r="BC42" s="62"/>
      <c r="BD42" s="62"/>
      <c r="BE42" s="62"/>
      <c r="BF42" s="62"/>
      <c r="BG42" s="62"/>
      <c r="BH42" s="62"/>
      <c r="BI42" s="62"/>
      <c r="BJ42" s="62"/>
      <c r="BK42" s="62"/>
      <c r="BL42" s="62"/>
      <c r="BM42" s="62"/>
      <c r="BN42" s="62"/>
      <c r="BO42" s="62">
        <f>'[1]קולחים S'!L30</f>
        <v>1.552</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62">
        <f>'נקודה א- שפכים '!C43</f>
        <v>76226</v>
      </c>
      <c r="D43" s="62"/>
      <c r="E43" s="62"/>
      <c r="F43" s="62"/>
      <c r="G43" s="62"/>
      <c r="H43" s="62"/>
      <c r="I43" s="62"/>
      <c r="J43" s="62"/>
      <c r="K43" s="62"/>
      <c r="L43" s="62"/>
      <c r="M43" s="166">
        <f>'[3]קולחים S'!I31</f>
        <v>7.51</v>
      </c>
      <c r="N43" s="62"/>
      <c r="O43" s="62"/>
      <c r="P43" s="62"/>
      <c r="Q43" s="62"/>
      <c r="R43" s="62"/>
      <c r="S43" s="62"/>
      <c r="T43" s="62"/>
      <c r="U43" s="166"/>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62"/>
      <c r="D44" s="62"/>
      <c r="E44" s="62"/>
      <c r="F44" s="62"/>
      <c r="G44" s="62"/>
      <c r="H44" s="62"/>
      <c r="I44" s="62"/>
      <c r="J44" s="62"/>
      <c r="K44" s="62"/>
      <c r="L44" s="62"/>
      <c r="M44" s="166">
        <f>'[3]קולחים S'!I32</f>
        <v>7.84</v>
      </c>
      <c r="N44" s="62"/>
      <c r="O44" s="62"/>
      <c r="P44" s="62"/>
      <c r="Q44" s="62"/>
      <c r="R44" s="62"/>
      <c r="S44" s="62"/>
      <c r="T44" s="62"/>
      <c r="U44" s="166"/>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30</v>
      </c>
      <c r="D45" s="76"/>
      <c r="E45" s="76">
        <f>COUNT(E14:E44)</f>
        <v>0</v>
      </c>
      <c r="F45" s="76"/>
      <c r="G45" s="76">
        <f>COUNT(G14:G44)</f>
        <v>0</v>
      </c>
      <c r="H45" s="76"/>
      <c r="I45" s="76">
        <f>COUNT(I14:I44)</f>
        <v>0</v>
      </c>
      <c r="J45" s="76"/>
      <c r="K45" s="76">
        <f>COUNT(K14:K44)</f>
        <v>0</v>
      </c>
      <c r="L45" s="76"/>
      <c r="M45" s="76">
        <f>COUNT(M14:M44)</f>
        <v>21</v>
      </c>
      <c r="N45" s="76"/>
      <c r="O45" s="76">
        <f>COUNT(O14:O44)</f>
        <v>0</v>
      </c>
      <c r="P45" s="76"/>
      <c r="Q45" s="76">
        <f>COUNT(Q14:Q44)</f>
        <v>0</v>
      </c>
      <c r="R45" s="76"/>
      <c r="S45" s="76">
        <f>COUNT(S14:S44)</f>
        <v>0</v>
      </c>
      <c r="T45" s="76"/>
      <c r="U45" s="76">
        <f>COUNT(U14:U44)</f>
        <v>14</v>
      </c>
      <c r="V45" s="76"/>
      <c r="W45" s="76">
        <f>COUNT(W14:W44)</f>
        <v>8</v>
      </c>
      <c r="X45" s="76"/>
      <c r="Y45" s="76">
        <f>COUNT(Y14:Y44)</f>
        <v>9</v>
      </c>
      <c r="Z45" s="76"/>
      <c r="AA45" s="76">
        <f>COUNT(AA14:AA44)</f>
        <v>0</v>
      </c>
      <c r="AB45" s="76"/>
      <c r="AC45" s="76">
        <f>COUNT(AC14:AC44)</f>
        <v>8</v>
      </c>
      <c r="AD45" s="76"/>
      <c r="AE45" s="76">
        <f>COUNT(AE14:AE44)</f>
        <v>1</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1</v>
      </c>
      <c r="BF45" s="76"/>
      <c r="BG45" s="76">
        <f>COUNT(BG14:BG44)</f>
        <v>0</v>
      </c>
      <c r="BH45" s="76"/>
      <c r="BI45" s="76">
        <f>COUNT(BI14:BI44)</f>
        <v>0</v>
      </c>
      <c r="BJ45" s="76"/>
      <c r="BK45" s="76">
        <f>COUNT(BK14:BK44)</f>
        <v>0</v>
      </c>
      <c r="BL45" s="76"/>
      <c r="BM45" s="76">
        <f>COUNT(BM14:BM44)</f>
        <v>0</v>
      </c>
      <c r="BN45" s="76"/>
      <c r="BO45" s="76">
        <f>COUNT(BO14:BO44)</f>
        <v>19</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1</v>
      </c>
      <c r="CD45" s="76"/>
      <c r="CE45" s="76">
        <f>COUNT(CE14:CE44)</f>
        <v>0</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c r="A46" s="79" t="s">
        <v>234</v>
      </c>
      <c r="B46" s="76"/>
      <c r="C46" s="68">
        <f>AVERAGE(C14:C44)</f>
        <v>67615.8</v>
      </c>
      <c r="D46" s="76"/>
      <c r="E46" s="68" t="e">
        <f>AVERAGE(E14:E44)</f>
        <v>#DIV/0!</v>
      </c>
      <c r="F46" s="76"/>
      <c r="G46" s="68" t="e">
        <f>AVERAGE(G14:G44)</f>
        <v>#DIV/0!</v>
      </c>
      <c r="H46" s="76"/>
      <c r="I46" s="68" t="e">
        <f>AVERAGE(I14:I44)</f>
        <v>#DIV/0!</v>
      </c>
      <c r="J46" s="76"/>
      <c r="K46" s="68" t="e">
        <f>AVERAGE(K14:K44)</f>
        <v>#DIV/0!</v>
      </c>
      <c r="L46" s="76"/>
      <c r="M46" s="68">
        <f>AVERAGE(M14:M44)</f>
        <v>7.7490476190476185</v>
      </c>
      <c r="N46" s="76"/>
      <c r="O46" s="68" t="e">
        <f>AVERAGE(O14:O44)</f>
        <v>#DIV/0!</v>
      </c>
      <c r="P46" s="76"/>
      <c r="Q46" s="68" t="e">
        <f>AVERAGE(Q14:Q44)</f>
        <v>#DIV/0!</v>
      </c>
      <c r="R46" s="76"/>
      <c r="S46" s="68" t="e">
        <f>AVERAGE(S14:S44)</f>
        <v>#DIV/0!</v>
      </c>
      <c r="T46" s="76"/>
      <c r="U46" s="68">
        <f>AVERAGE(U14:U44)</f>
        <v>2.9585714285714286</v>
      </c>
      <c r="V46" s="76"/>
      <c r="W46" s="68">
        <f>AVERAGE(W14:W44)</f>
        <v>3.875</v>
      </c>
      <c r="X46" s="76"/>
      <c r="Y46" s="68">
        <f>AVERAGE(Y14:Y44)</f>
        <v>5.1111111111111107</v>
      </c>
      <c r="Z46" s="76"/>
      <c r="AA46" s="68" t="e">
        <f>AVERAGE(AA14:AA44)</f>
        <v>#DIV/0!</v>
      </c>
      <c r="AB46" s="76"/>
      <c r="AC46" s="68">
        <f>AVERAGE(AC14:AC44)</f>
        <v>31.5</v>
      </c>
      <c r="AD46" s="76"/>
      <c r="AE46" s="68">
        <f>AVERAGE(AE14:AE44)</f>
        <v>8.18</v>
      </c>
      <c r="AF46" s="76"/>
      <c r="AG46" s="68">
        <f>AVERAGE(AG14:AG44)</f>
        <v>11.875</v>
      </c>
      <c r="AH46" s="76"/>
      <c r="AI46" s="80" t="e">
        <f>AVERAGE(AI14:AI44)</f>
        <v>#DIV/0!</v>
      </c>
      <c r="AJ46" s="81"/>
      <c r="AK46" s="68">
        <f>AVERAGE(AK14:AK44)</f>
        <v>4.45</v>
      </c>
      <c r="AL46" s="76"/>
      <c r="AM46" s="68">
        <f>AVERAGE(AM14:AM44)</f>
        <v>5.5</v>
      </c>
      <c r="AN46" s="76"/>
      <c r="AO46" s="68">
        <f>AVERAGE(AO14:AO44)</f>
        <v>0.36250000000000004</v>
      </c>
      <c r="AP46" s="76"/>
      <c r="AQ46" s="68">
        <f>AVERAGE(AQ14:AQ44)</f>
        <v>5.2749999999999995</v>
      </c>
      <c r="AR46" s="76"/>
      <c r="AS46" s="68">
        <f>AVERAGE(AS14:AS44)</f>
        <v>3.5</v>
      </c>
      <c r="AT46" s="76"/>
      <c r="AU46" s="68">
        <f>AVERAGE(AU14:AU44)</f>
        <v>7.875</v>
      </c>
      <c r="AV46" s="76"/>
      <c r="AW46" s="68" t="e">
        <f>AVERAGE(AW14:AW44)</f>
        <v>#DIV/0!</v>
      </c>
      <c r="AX46" s="76"/>
      <c r="AY46" s="68" t="e">
        <f>AVERAGE(AY14:AY44)</f>
        <v>#DIV/0!</v>
      </c>
      <c r="AZ46" s="76"/>
      <c r="BA46" s="68" t="e">
        <f>AVERAGE(BA14:BA44)</f>
        <v>#DIV/0!</v>
      </c>
      <c r="BB46" s="76"/>
      <c r="BC46" s="68" t="e">
        <f>AVERAGE(BC14:BC44)</f>
        <v>#DIV/0!</v>
      </c>
      <c r="BD46" s="76"/>
      <c r="BE46" s="68">
        <f>AVERAGE(BE14:BE44)</f>
        <v>0.34</v>
      </c>
      <c r="BF46" s="76"/>
      <c r="BG46" s="68" t="e">
        <f>AVERAGE(BG14:BG44)</f>
        <v>#DIV/0!</v>
      </c>
      <c r="BH46" s="76"/>
      <c r="BI46" s="68" t="e">
        <f>AVERAGE(BI14:BI44)</f>
        <v>#DIV/0!</v>
      </c>
      <c r="BJ46" s="76"/>
      <c r="BK46" s="68" t="e">
        <f>AVERAGE(BK14:BK44)</f>
        <v>#DIV/0!</v>
      </c>
      <c r="BL46" s="76"/>
      <c r="BM46" s="68" t="e">
        <f>AVERAGE(BM14:BM44)</f>
        <v>#DIV/0!</v>
      </c>
      <c r="BN46" s="76"/>
      <c r="BO46" s="68">
        <f>AVERAGE(BO14:BO44)</f>
        <v>1.4353684210526318</v>
      </c>
      <c r="BP46" s="76"/>
      <c r="BQ46" s="68">
        <f>AVERAGE(BQ14:BQ44)</f>
        <v>3.65</v>
      </c>
      <c r="BR46" s="76"/>
      <c r="BS46" s="68">
        <f>AVERAGE(BS14:BS44)</f>
        <v>250.42499999999998</v>
      </c>
      <c r="BT46" s="76"/>
      <c r="BU46" s="68">
        <f>AVERAGE(BU14:BU44)</f>
        <v>160.62649999999999</v>
      </c>
      <c r="BV46" s="76"/>
      <c r="BW46" s="68" t="e">
        <f>AVERAGE(BW14:BW44)</f>
        <v>#DIV/0!</v>
      </c>
      <c r="BX46" s="76"/>
      <c r="BY46" s="68" t="e">
        <f>AVERAGE(BY14:BY44)</f>
        <v>#DIV/0!</v>
      </c>
      <c r="BZ46" s="76"/>
      <c r="CA46" s="68" t="e">
        <f>AVERAGE(CA14:CA44)</f>
        <v>#DIV/0!</v>
      </c>
      <c r="CB46" s="76"/>
      <c r="CC46" s="68">
        <f>AVERAGE(CC14:CC44)</f>
        <v>3.7999999999999999E-2</v>
      </c>
      <c r="CD46" s="76"/>
      <c r="CE46" s="68" t="e">
        <f>AVERAGE(CE14:CE44)</f>
        <v>#DIV/0!</v>
      </c>
      <c r="CF46" s="76"/>
      <c r="CG46" s="68" t="e">
        <f>AVERAGE(CG14:CG44)</f>
        <v>#DIV/0!</v>
      </c>
      <c r="CH46" s="76"/>
      <c r="CI46" s="68">
        <f>AVERAGE(CI14:CI44)</f>
        <v>4.5999999999999999E-2</v>
      </c>
      <c r="CJ46" s="76"/>
      <c r="CK46" s="68" t="e">
        <f>AVERAGE(CK14:CK44)</f>
        <v>#DIV/0!</v>
      </c>
      <c r="CL46" s="76"/>
      <c r="CM46" s="68" t="e">
        <f>AVERAGE(CM14:CM44)</f>
        <v>#DIV/0!</v>
      </c>
      <c r="CN46" s="76"/>
      <c r="CO46" s="68" t="e">
        <f>AVERAGE(CO14:CO44)</f>
        <v>#DIV/0!</v>
      </c>
      <c r="CP46" s="76"/>
      <c r="CQ46" s="68">
        <f>AVERAGE(CQ14:CQ44)</f>
        <v>0.19900000000000001</v>
      </c>
      <c r="CR46" s="76"/>
      <c r="CS46" s="68">
        <f>AVERAGE(CS14:CS44)</f>
        <v>5.5E-2</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0.67900000000000005</v>
      </c>
      <c r="DJ46" s="76"/>
      <c r="DK46" s="68" t="e">
        <f>AVERAGE(DK14:DK44)</f>
        <v>#DIV/0!</v>
      </c>
      <c r="DL46" s="76"/>
      <c r="DM46" s="68">
        <f>AVERAGE(DM14:DM44)</f>
        <v>66.182000000000002</v>
      </c>
      <c r="DN46" s="76"/>
      <c r="DO46" s="68">
        <f>AVERAGE(DO14:DO44)</f>
        <v>22.959</v>
      </c>
      <c r="DP46" s="76"/>
      <c r="DQ46" s="68">
        <f>AVERAGE(DQ14:DQ44)</f>
        <v>30.241</v>
      </c>
      <c r="DR46" s="76"/>
      <c r="DS46" s="68">
        <f>AVERAGE(DS14:DS44)</f>
        <v>4.2000000000000003E-2</v>
      </c>
      <c r="DT46" s="76"/>
      <c r="DU46" s="68" t="e">
        <f>AVERAGE(DU14:DU44)</f>
        <v>#DIV/0!</v>
      </c>
      <c r="DV46" s="76"/>
      <c r="DW46" s="68" t="e">
        <f>AVERAGE(DW14:DW44)</f>
        <v>#DIV/0!</v>
      </c>
      <c r="DX46" s="76"/>
      <c r="DY46" s="68" t="e">
        <f>AVERAGE(DY14:DY44)</f>
        <v>#DIV/0!</v>
      </c>
      <c r="DZ46" s="76"/>
      <c r="EA46" s="20"/>
    </row>
    <row r="47" spans="1:131">
      <c r="A47" s="79" t="s">
        <v>16</v>
      </c>
      <c r="B47" s="76"/>
      <c r="C47" s="76">
        <f>MAX(C14:C44)</f>
        <v>76771</v>
      </c>
      <c r="D47" s="76"/>
      <c r="E47" s="76">
        <f>MAX(E14:E44)</f>
        <v>0</v>
      </c>
      <c r="F47" s="76"/>
      <c r="G47" s="76">
        <f>MAX(G14:G44)</f>
        <v>0</v>
      </c>
      <c r="H47" s="76"/>
      <c r="I47" s="76">
        <f>MAX(I14:I44)</f>
        <v>0</v>
      </c>
      <c r="J47" s="76"/>
      <c r="K47" s="76">
        <f>MAX(K14:K44)</f>
        <v>0</v>
      </c>
      <c r="L47" s="76"/>
      <c r="M47" s="76">
        <f>MAX(M14:M44)</f>
        <v>8.11</v>
      </c>
      <c r="N47" s="76"/>
      <c r="O47" s="76">
        <f>MAX(O14:O44)</f>
        <v>0</v>
      </c>
      <c r="P47" s="76"/>
      <c r="Q47" s="76">
        <f>MAX(Q14:Q44)</f>
        <v>0</v>
      </c>
      <c r="R47" s="76"/>
      <c r="S47" s="76">
        <f>MAX(S14:S44)</f>
        <v>0</v>
      </c>
      <c r="T47" s="76"/>
      <c r="U47" s="76">
        <f>MAX(U14:U44)</f>
        <v>5.37</v>
      </c>
      <c r="V47" s="76"/>
      <c r="W47" s="76">
        <f>MAX(W14:W44)</f>
        <v>5</v>
      </c>
      <c r="X47" s="76"/>
      <c r="Y47" s="76">
        <f>MAX(Y14:Y44)</f>
        <v>6</v>
      </c>
      <c r="Z47" s="76"/>
      <c r="AA47" s="76">
        <f>MAX(AA14:AA44)</f>
        <v>0</v>
      </c>
      <c r="AB47" s="76"/>
      <c r="AC47" s="76">
        <f>MAX(AC14:AC44)</f>
        <v>42</v>
      </c>
      <c r="AD47" s="76"/>
      <c r="AE47" s="76">
        <f>MAX(AE14:AE44)</f>
        <v>8.18</v>
      </c>
      <c r="AF47" s="76"/>
      <c r="AG47" s="76">
        <f>MAX(AG14:AG44)</f>
        <v>14.1</v>
      </c>
      <c r="AH47" s="76"/>
      <c r="AI47" s="78">
        <f>MAX(AI14:AI44)</f>
        <v>0</v>
      </c>
      <c r="AJ47" s="78"/>
      <c r="AK47" s="76">
        <f>MAX(AK14:AK44)</f>
        <v>5.6</v>
      </c>
      <c r="AL47" s="76"/>
      <c r="AM47" s="76">
        <f>MAX(AM14:AM44)</f>
        <v>7</v>
      </c>
      <c r="AN47" s="76"/>
      <c r="AO47" s="76">
        <f>MAX(AO14:AO44)</f>
        <v>0.64</v>
      </c>
      <c r="AP47" s="76"/>
      <c r="AQ47" s="76">
        <f>MAX(AQ14:AQ44)</f>
        <v>6.6</v>
      </c>
      <c r="AR47" s="76"/>
      <c r="AS47" s="76">
        <f>MAX(AS14:AS44)</f>
        <v>5</v>
      </c>
      <c r="AT47" s="76"/>
      <c r="AU47" s="76">
        <f>MAX(AU14:AU44)</f>
        <v>44</v>
      </c>
      <c r="AV47" s="76"/>
      <c r="AW47" s="76">
        <f>MAX(AW14:AW44)</f>
        <v>0</v>
      </c>
      <c r="AX47" s="76"/>
      <c r="AY47" s="76">
        <f>MAX(AY14:AY44)</f>
        <v>0</v>
      </c>
      <c r="AZ47" s="76"/>
      <c r="BA47" s="76">
        <f>MAX(BA14:BA44)</f>
        <v>0</v>
      </c>
      <c r="BB47" s="76"/>
      <c r="BC47" s="76">
        <f>MAX(BC14:BC44)</f>
        <v>0</v>
      </c>
      <c r="BD47" s="76"/>
      <c r="BE47" s="76">
        <f>MAX(BE14:BE44)</f>
        <v>0.34</v>
      </c>
      <c r="BF47" s="76"/>
      <c r="BG47" s="76">
        <f>MAX(BG14:BG44)</f>
        <v>0</v>
      </c>
      <c r="BH47" s="76"/>
      <c r="BI47" s="76">
        <f>MAX(BI14:BI44)</f>
        <v>0</v>
      </c>
      <c r="BJ47" s="76"/>
      <c r="BK47" s="76">
        <f>MAX(BK14:BK44)</f>
        <v>0</v>
      </c>
      <c r="BL47" s="76"/>
      <c r="BM47" s="76">
        <f>MAX(BM14:BM44)</f>
        <v>0</v>
      </c>
      <c r="BN47" s="76"/>
      <c r="BO47" s="76">
        <f>MAX(BO14:BO44)</f>
        <v>1.552</v>
      </c>
      <c r="BP47" s="76"/>
      <c r="BQ47" s="76">
        <f>MAX(BQ14:BQ44)</f>
        <v>3.65</v>
      </c>
      <c r="BR47" s="76"/>
      <c r="BS47" s="76">
        <f>MAX(BS14:BS44)</f>
        <v>267</v>
      </c>
      <c r="BT47" s="76"/>
      <c r="BU47" s="76">
        <f>MAX(BU14:BU44)</f>
        <v>171.9</v>
      </c>
      <c r="BV47" s="76"/>
      <c r="BW47" s="76">
        <f>MAX(BW14:BW44)</f>
        <v>0</v>
      </c>
      <c r="BX47" s="76"/>
      <c r="BY47" s="76">
        <f>MAX(BY14:BY44)</f>
        <v>0</v>
      </c>
      <c r="BZ47" s="76"/>
      <c r="CA47" s="76">
        <f>MAX(CA14:CA44)</f>
        <v>0</v>
      </c>
      <c r="CB47" s="76"/>
      <c r="CC47" s="76">
        <f>MAX(CC14:CC44)</f>
        <v>3.7999999999999999E-2</v>
      </c>
      <c r="CD47" s="76"/>
      <c r="CE47" s="76">
        <f>MAX(CE14:CE44)</f>
        <v>0</v>
      </c>
      <c r="CF47" s="76"/>
      <c r="CG47" s="76">
        <f>MAX(CG14:CG44)</f>
        <v>0</v>
      </c>
      <c r="CH47" s="76"/>
      <c r="CI47" s="76">
        <f>MAX(CI14:CI44)</f>
        <v>4.5999999999999999E-2</v>
      </c>
      <c r="CJ47" s="76"/>
      <c r="CK47" s="76">
        <f>MAX(CK14:CK44)</f>
        <v>0</v>
      </c>
      <c r="CL47" s="76"/>
      <c r="CM47" s="76">
        <f>MAX(CM14:CM44)</f>
        <v>0</v>
      </c>
      <c r="CN47" s="76"/>
      <c r="CO47" s="76">
        <f>MAX(CO14:CO44)</f>
        <v>0</v>
      </c>
      <c r="CP47" s="76"/>
      <c r="CQ47" s="76">
        <f>MAX(CQ14:CQ44)</f>
        <v>0.19900000000000001</v>
      </c>
      <c r="CR47" s="76"/>
      <c r="CS47" s="76">
        <f>MAX(CS14:CS44)</f>
        <v>5.5E-2</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0.67900000000000005</v>
      </c>
      <c r="DJ47" s="76"/>
      <c r="DK47" s="76">
        <f>MAX(DK14:DK44)</f>
        <v>0</v>
      </c>
      <c r="DL47" s="76"/>
      <c r="DM47" s="76">
        <f>MAX(DM14:DM44)</f>
        <v>66.182000000000002</v>
      </c>
      <c r="DN47" s="76"/>
      <c r="DO47" s="76">
        <f>MAX(DO14:DO44)</f>
        <v>22.959</v>
      </c>
      <c r="DP47" s="76"/>
      <c r="DQ47" s="76">
        <f>MAX(DQ14:DQ44)</f>
        <v>30.241</v>
      </c>
      <c r="DR47" s="76"/>
      <c r="DS47" s="76">
        <f>MAX(DS14:DS44)</f>
        <v>4.2000000000000003E-2</v>
      </c>
      <c r="DT47" s="76"/>
      <c r="DU47" s="76">
        <f>MAX(DU14:DU44)</f>
        <v>0</v>
      </c>
      <c r="DV47" s="76"/>
      <c r="DW47" s="76">
        <f>MAX(DW14:DW44)</f>
        <v>0</v>
      </c>
      <c r="DX47" s="76"/>
      <c r="DY47" s="76">
        <f>MAX(DY14:DY44)</f>
        <v>0</v>
      </c>
      <c r="DZ47" s="76"/>
      <c r="EA47" s="20"/>
    </row>
    <row r="48" spans="1:131">
      <c r="A48" s="79" t="s">
        <v>15</v>
      </c>
      <c r="B48" s="76"/>
      <c r="C48" s="76">
        <f>MIN(C14:C44)</f>
        <v>58691</v>
      </c>
      <c r="D48" s="76"/>
      <c r="E48" s="76">
        <f>MIN(E14:E44)</f>
        <v>0</v>
      </c>
      <c r="F48" s="76"/>
      <c r="G48" s="76">
        <f>MIN(G14:G44)</f>
        <v>0</v>
      </c>
      <c r="H48" s="76"/>
      <c r="I48" s="76">
        <f>MIN(I14:I44)</f>
        <v>0</v>
      </c>
      <c r="J48" s="76"/>
      <c r="K48" s="76">
        <f>MIN(K14:K44)</f>
        <v>0</v>
      </c>
      <c r="L48" s="76"/>
      <c r="M48" s="76">
        <f>MIN(M14:M44)</f>
        <v>7.25</v>
      </c>
      <c r="N48" s="76"/>
      <c r="O48" s="76">
        <f>MIN(O14:O44)</f>
        <v>0</v>
      </c>
      <c r="P48" s="76"/>
      <c r="Q48" s="76">
        <f>MIN(Q14:Q44)</f>
        <v>0</v>
      </c>
      <c r="R48" s="76"/>
      <c r="S48" s="76">
        <f>MIN(S14:S44)</f>
        <v>0</v>
      </c>
      <c r="T48" s="76"/>
      <c r="U48" s="76">
        <f>MIN(U14:U44)</f>
        <v>1.59</v>
      </c>
      <c r="V48" s="76"/>
      <c r="W48" s="76">
        <f>MIN(W14:W44)</f>
        <v>1</v>
      </c>
      <c r="X48" s="76"/>
      <c r="Y48" s="76">
        <f>MIN(Y14:Y44)</f>
        <v>5</v>
      </c>
      <c r="Z48" s="76"/>
      <c r="AA48" s="76">
        <f>MIN(AA14:AA44)</f>
        <v>0</v>
      </c>
      <c r="AB48" s="76"/>
      <c r="AC48" s="76">
        <f>MIN(AC14:AC44)</f>
        <v>13</v>
      </c>
      <c r="AD48" s="76"/>
      <c r="AE48" s="76">
        <f>MIN(AE14:AE44)</f>
        <v>8.18</v>
      </c>
      <c r="AF48" s="76"/>
      <c r="AG48" s="76">
        <f>MIN(AG14:AG44)</f>
        <v>9.1</v>
      </c>
      <c r="AH48" s="76"/>
      <c r="AI48" s="78">
        <f>MIN(AI14:AI44)</f>
        <v>0</v>
      </c>
      <c r="AJ48" s="78"/>
      <c r="AK48" s="76">
        <f>MIN(AK14:AK44)</f>
        <v>3.7</v>
      </c>
      <c r="AL48" s="76"/>
      <c r="AM48" s="76">
        <f>MIN(AM14:AM44)</f>
        <v>5</v>
      </c>
      <c r="AN48" s="76"/>
      <c r="AO48" s="76">
        <f>MIN(AO14:AO44)</f>
        <v>0.2</v>
      </c>
      <c r="AP48" s="76"/>
      <c r="AQ48" s="76">
        <f>MIN(AQ14:AQ44)</f>
        <v>1.9</v>
      </c>
      <c r="AR48" s="76"/>
      <c r="AS48" s="76">
        <f>MIN(AS14:AS44)</f>
        <v>2.5</v>
      </c>
      <c r="AT48" s="76"/>
      <c r="AU48" s="76">
        <f>MIN(AU14:AU44)</f>
        <v>1</v>
      </c>
      <c r="AV48" s="76"/>
      <c r="AW48" s="76">
        <f>MIN(AW14:AW44)</f>
        <v>0</v>
      </c>
      <c r="AX48" s="76"/>
      <c r="AY48" s="76">
        <f>MIN(AY14:AY44)</f>
        <v>0</v>
      </c>
      <c r="AZ48" s="76"/>
      <c r="BA48" s="76">
        <f>MIN(BA14:BA44)</f>
        <v>0</v>
      </c>
      <c r="BB48" s="76"/>
      <c r="BC48" s="76">
        <f>MIN(BC14:BC44)</f>
        <v>0</v>
      </c>
      <c r="BD48" s="76"/>
      <c r="BE48" s="76">
        <f>MIN(BE14:BE44)</f>
        <v>0.34</v>
      </c>
      <c r="BF48" s="76"/>
      <c r="BG48" s="76">
        <f>MIN(BG14:BG44)</f>
        <v>0</v>
      </c>
      <c r="BH48" s="76"/>
      <c r="BI48" s="76">
        <f>MIN(BI14:BI44)</f>
        <v>0</v>
      </c>
      <c r="BJ48" s="76"/>
      <c r="BK48" s="76">
        <f>MIN(BK14:BK44)</f>
        <v>0</v>
      </c>
      <c r="BL48" s="76"/>
      <c r="BM48" s="76">
        <f>MIN(BM14:BM44)</f>
        <v>0</v>
      </c>
      <c r="BN48" s="76"/>
      <c r="BO48" s="76">
        <f>MIN(BO14:BO44)</f>
        <v>1.2889999999999999</v>
      </c>
      <c r="BP48" s="76"/>
      <c r="BQ48" s="76">
        <f>MIN(BQ14:BQ44)</f>
        <v>3.65</v>
      </c>
      <c r="BR48" s="76"/>
      <c r="BS48" s="76">
        <f>MIN(BS14:BS44)</f>
        <v>217.4</v>
      </c>
      <c r="BT48" s="76"/>
      <c r="BU48" s="76">
        <f>MIN(BU14:BU44)</f>
        <v>135.48599999999999</v>
      </c>
      <c r="BV48" s="76"/>
      <c r="BW48" s="76">
        <f>MIN(BW14:BW44)</f>
        <v>0</v>
      </c>
      <c r="BX48" s="76"/>
      <c r="BY48" s="76">
        <f>MIN(BY14:BY44)</f>
        <v>0</v>
      </c>
      <c r="BZ48" s="76"/>
      <c r="CA48" s="76">
        <f>MIN(CA14:CA44)</f>
        <v>0</v>
      </c>
      <c r="CB48" s="76"/>
      <c r="CC48" s="76">
        <f>MIN(CC14:CC44)</f>
        <v>3.7999999999999999E-2</v>
      </c>
      <c r="CD48" s="76"/>
      <c r="CE48" s="76">
        <f>MIN(CE14:CE44)</f>
        <v>0</v>
      </c>
      <c r="CF48" s="76"/>
      <c r="CG48" s="76">
        <f>MIN(CG14:CG44)</f>
        <v>0</v>
      </c>
      <c r="CH48" s="76"/>
      <c r="CI48" s="76">
        <f>MIN(CI14:CI44)</f>
        <v>4.5999999999999999E-2</v>
      </c>
      <c r="CJ48" s="76"/>
      <c r="CK48" s="76">
        <f>MIN(CK14:CK44)</f>
        <v>0</v>
      </c>
      <c r="CL48" s="76"/>
      <c r="CM48" s="76">
        <f>MIN(CM14:CM44)</f>
        <v>0</v>
      </c>
      <c r="CN48" s="76"/>
      <c r="CO48" s="76">
        <f>MIN(CO14:CO44)</f>
        <v>0</v>
      </c>
      <c r="CP48" s="76"/>
      <c r="CQ48" s="76">
        <f>MIN(CQ14:CQ44)</f>
        <v>0.19900000000000001</v>
      </c>
      <c r="CR48" s="76"/>
      <c r="CS48" s="76">
        <f>MIN(CS14:CS44)</f>
        <v>5.5E-2</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0.67900000000000005</v>
      </c>
      <c r="DJ48" s="76"/>
      <c r="DK48" s="76">
        <f>MIN(DK14:DK44)</f>
        <v>0</v>
      </c>
      <c r="DL48" s="76"/>
      <c r="DM48" s="76">
        <f>MIN(DM14:DM44)</f>
        <v>66.182000000000002</v>
      </c>
      <c r="DN48" s="76"/>
      <c r="DO48" s="76">
        <f>MIN(DO14:DO44)</f>
        <v>22.959</v>
      </c>
      <c r="DP48" s="76"/>
      <c r="DQ48" s="76">
        <f>MIN(DQ14:DQ44)</f>
        <v>30.241</v>
      </c>
      <c r="DR48" s="76"/>
      <c r="DS48" s="76">
        <f>MIN(DS14:DS44)</f>
        <v>4.2000000000000003E-2</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970" priority="461" stopIfTrue="1" operator="lessThan">
      <formula>F$12</formula>
    </cfRule>
  </conditionalFormatting>
  <conditionalFormatting sqref="F46 H46 J46 T46 V46 P46 R46 X46 Z46 AB46 N46">
    <cfRule type="cellIs" dxfId="1969" priority="462" stopIfTrue="1" operator="greaterThan">
      <formula>F10</formula>
    </cfRule>
  </conditionalFormatting>
  <conditionalFormatting sqref="F47 H47 J47 T47 V47 P47 R47 X47 Z47 AB47 N47">
    <cfRule type="cellIs" dxfId="1968" priority="463"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967" priority="464"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966" priority="465" stopIfTrue="1" operator="greaterThan">
      <formula>AC10</formula>
    </cfRule>
  </conditionalFormatting>
  <conditionalFormatting sqref="DV45 DX45 DZ45 BX45">
    <cfRule type="cellIs" dxfId="1965" priority="466"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44 AS14:AS44 AU14:AU44 BA18:BA44 BE18:BE44 BI18:BI44 BQ18:BQ44 BS18:BS23 BS25:BS30 BS32:BS37 BS39:BS44 BU18:BU23 BU25:BU30 BU32:BU37 BU39:BU44 DS18:DS44 DQ18:DQ44 DO18:DO44 DM18:DM44 DK18:DK44 DI18:DI44 DG18:DG44 DE18:DE44 DC18:DC44 DA18:DA44 CY18:CY44 CW18:CW44 CU18:CU44 CS18:CS44 CQ18:CQ44 CO18:CO44 CM18:CM44 CK18:CK44 CI18:CI44 CG18:CG44 CE18:CE44 CC18:CC44 CA18:CA44 BY18:BY44 O14:O44 M14:M44 C14:C44 U14:U44 W14:W44 Y14:Y44 AC14:AC44 BO14:BO44">
    <cfRule type="expression" dxfId="1964" priority="467" stopIfTrue="1">
      <formula>AND(NOT(ISBLANK(C$8)),C14&gt;C$8)</formula>
    </cfRule>
    <cfRule type="expression" dxfId="1963" priority="468" stopIfTrue="1">
      <formula>AND(NOT(ISBLANK(C$8)),C14&lt;C$9,NOT(ISBLANK(C14)))</formula>
    </cfRule>
  </conditionalFormatting>
  <conditionalFormatting sqref="BN45">
    <cfRule type="cellIs" dxfId="1962" priority="469" stopIfTrue="1" operator="lessThan">
      <formula>BP$12</formula>
    </cfRule>
  </conditionalFormatting>
  <conditionalFormatting sqref="BP45">
    <cfRule type="cellIs" dxfId="1961" priority="470"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960" priority="471"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959" priority="472" stopIfTrue="1" operator="greaterThan">
      <formula>$C$6</formula>
    </cfRule>
  </conditionalFormatting>
  <conditionalFormatting sqref="L45">
    <cfRule type="cellIs" dxfId="1958" priority="454" stopIfTrue="1" operator="lessThan">
      <formula>L$12</formula>
    </cfRule>
  </conditionalFormatting>
  <conditionalFormatting sqref="L46">
    <cfRule type="cellIs" dxfId="1957" priority="455" stopIfTrue="1" operator="greaterThan">
      <formula>L10</formula>
    </cfRule>
  </conditionalFormatting>
  <conditionalFormatting sqref="L47">
    <cfRule type="cellIs" dxfId="1956" priority="456" stopIfTrue="1" operator="greaterThan">
      <formula>L10</formula>
    </cfRule>
  </conditionalFormatting>
  <conditionalFormatting sqref="K14:K44">
    <cfRule type="expression" dxfId="1955" priority="457" stopIfTrue="1">
      <formula>AND(NOT(ISBLANK(K$8)),K14&gt;K$8)</formula>
    </cfRule>
    <cfRule type="expression" dxfId="1954" priority="458" stopIfTrue="1">
      <formula>AND(NOT(ISBLANK(K$8)),K14&lt;K$9,NOT(ISBLANK(K14)))</formula>
    </cfRule>
  </conditionalFormatting>
  <conditionalFormatting sqref="K45">
    <cfRule type="cellIs" dxfId="1953" priority="459" stopIfTrue="1" operator="lessThan">
      <formula>$C$12</formula>
    </cfRule>
  </conditionalFormatting>
  <conditionalFormatting sqref="K46">
    <cfRule type="cellIs" dxfId="1952" priority="460" stopIfTrue="1" operator="greaterThan">
      <formula>$C$6</formula>
    </cfRule>
  </conditionalFormatting>
  <conditionalFormatting sqref="AJ45">
    <cfRule type="cellIs" dxfId="1951" priority="447" stopIfTrue="1" operator="lessThan">
      <formula>AJ$12</formula>
    </cfRule>
  </conditionalFormatting>
  <conditionalFormatting sqref="AJ46">
    <cfRule type="cellIs" dxfId="1950" priority="448" stopIfTrue="1" operator="greaterThan">
      <formula>AI10</formula>
    </cfRule>
  </conditionalFormatting>
  <conditionalFormatting sqref="AJ47">
    <cfRule type="cellIs" dxfId="1949" priority="449" stopIfTrue="1" operator="greaterThan">
      <formula>AI10</formula>
    </cfRule>
  </conditionalFormatting>
  <conditionalFormatting sqref="AI14:AI44">
    <cfRule type="expression" dxfId="1948" priority="450" stopIfTrue="1">
      <formula>AND(NOT(ISBLANK(AI$8)),AI14&gt;AI$8)</formula>
    </cfRule>
    <cfRule type="expression" dxfId="1947" priority="451" stopIfTrue="1">
      <formula>AND(NOT(ISBLANK(AI$8)),AI14&lt;AI$9,NOT(ISBLANK(AI14)))</formula>
    </cfRule>
  </conditionalFormatting>
  <conditionalFormatting sqref="AI46">
    <cfRule type="cellIs" dxfId="1946" priority="452" stopIfTrue="1" operator="greaterThan">
      <formula>$C$6</formula>
    </cfRule>
  </conditionalFormatting>
  <conditionalFormatting sqref="AI45">
    <cfRule type="cellIs" dxfId="1945" priority="453" stopIfTrue="1" operator="lessThan">
      <formula>$C$12</formula>
    </cfRule>
  </conditionalFormatting>
  <conditionalFormatting sqref="V17">
    <cfRule type="expression" dxfId="1944" priority="445" stopIfTrue="1">
      <formula>AND(NOT(ISBLANK(V$8)),V17&gt;V$8)</formula>
    </cfRule>
    <cfRule type="expression" dxfId="1943" priority="446" stopIfTrue="1">
      <formula>AND(NOT(ISBLANK(V$8)),V17&lt;V$9,NOT(ISBLANK(V17)))</formula>
    </cfRule>
  </conditionalFormatting>
  <conditionalFormatting sqref="V24">
    <cfRule type="expression" dxfId="1942" priority="443" stopIfTrue="1">
      <formula>AND(NOT(ISBLANK(V$8)),V24&gt;V$8)</formula>
    </cfRule>
    <cfRule type="expression" dxfId="1941" priority="444" stopIfTrue="1">
      <formula>AND(NOT(ISBLANK(V$8)),V24&lt;V$9,NOT(ISBLANK(V24)))</formula>
    </cfRule>
  </conditionalFormatting>
  <conditionalFormatting sqref="V31">
    <cfRule type="expression" dxfId="1940" priority="441" stopIfTrue="1">
      <formula>AND(NOT(ISBLANK(V$8)),V31&gt;V$8)</formula>
    </cfRule>
    <cfRule type="expression" dxfId="1939" priority="442" stopIfTrue="1">
      <formula>AND(NOT(ISBLANK(V$8)),V31&lt;V$9,NOT(ISBLANK(V31)))</formula>
    </cfRule>
  </conditionalFormatting>
  <conditionalFormatting sqref="V38">
    <cfRule type="expression" dxfId="1938" priority="435" stopIfTrue="1">
      <formula>AND(NOT(ISBLANK(V$8)),V38&gt;V$8)</formula>
    </cfRule>
    <cfRule type="expression" dxfId="1937" priority="436" stopIfTrue="1">
      <formula>AND(NOT(ISBLANK(V$8)),V38&lt;V$9,NOT(ISBLANK(V38)))</formula>
    </cfRule>
  </conditionalFormatting>
  <conditionalFormatting sqref="X17">
    <cfRule type="expression" dxfId="1936" priority="433" stopIfTrue="1">
      <formula>AND(NOT(ISBLANK(X$8)),X17&gt;X$8)</formula>
    </cfRule>
    <cfRule type="expression" dxfId="1935" priority="434" stopIfTrue="1">
      <formula>AND(NOT(ISBLANK(X$8)),X17&lt;X$9,NOT(ISBLANK(X17)))</formula>
    </cfRule>
  </conditionalFormatting>
  <conditionalFormatting sqref="Z17">
    <cfRule type="expression" dxfId="1934" priority="431" stopIfTrue="1">
      <formula>AND(NOT(ISBLANK(Z$8)),Z17&gt;Z$8)</formula>
    </cfRule>
    <cfRule type="expression" dxfId="1933" priority="432" stopIfTrue="1">
      <formula>AND(NOT(ISBLANK(Z$8)),Z17&lt;Z$9,NOT(ISBLANK(Z17)))</formula>
    </cfRule>
  </conditionalFormatting>
  <conditionalFormatting sqref="AD17">
    <cfRule type="expression" dxfId="1932" priority="429" stopIfTrue="1">
      <formula>AND(NOT(ISBLANK(AD$8)),AD17&gt;AD$8)</formula>
    </cfRule>
    <cfRule type="expression" dxfId="1931" priority="430" stopIfTrue="1">
      <formula>AND(NOT(ISBLANK(AD$8)),AD17&lt;AD$9,NOT(ISBLANK(AD17)))</formula>
    </cfRule>
  </conditionalFormatting>
  <conditionalFormatting sqref="AF17">
    <cfRule type="expression" dxfId="1930" priority="427" stopIfTrue="1">
      <formula>AND(NOT(ISBLANK(AF$8)),AF17&gt;AF$8)</formula>
    </cfRule>
    <cfRule type="expression" dxfId="1929" priority="428" stopIfTrue="1">
      <formula>AND(NOT(ISBLANK(AF$8)),AF17&lt;AF$9,NOT(ISBLANK(AF17)))</formula>
    </cfRule>
  </conditionalFormatting>
  <conditionalFormatting sqref="AH17">
    <cfRule type="expression" dxfId="1928" priority="425" stopIfTrue="1">
      <formula>AND(NOT(ISBLANK(AH$8)),AH17&gt;AH$8)</formula>
    </cfRule>
    <cfRule type="expression" dxfId="1927" priority="426" stopIfTrue="1">
      <formula>AND(NOT(ISBLANK(AH$8)),AH17&lt;AH$9,NOT(ISBLANK(AH17)))</formula>
    </cfRule>
  </conditionalFormatting>
  <conditionalFormatting sqref="AJ17">
    <cfRule type="expression" dxfId="1926" priority="423" stopIfTrue="1">
      <formula>AND(NOT(ISBLANK(AJ$8)),AJ17&gt;AJ$8)</formula>
    </cfRule>
    <cfRule type="expression" dxfId="1925" priority="424" stopIfTrue="1">
      <formula>AND(NOT(ISBLANK(AJ$8)),AJ17&lt;AJ$9,NOT(ISBLANK(AJ17)))</formula>
    </cfRule>
  </conditionalFormatting>
  <conditionalFormatting sqref="AL17">
    <cfRule type="expression" dxfId="1924" priority="421" stopIfTrue="1">
      <formula>AND(NOT(ISBLANK(AL$8)),AL17&gt;AL$8)</formula>
    </cfRule>
    <cfRule type="expression" dxfId="1923" priority="422" stopIfTrue="1">
      <formula>AND(NOT(ISBLANK(AL$8)),AL17&lt;AL$9,NOT(ISBLANK(AL17)))</formula>
    </cfRule>
  </conditionalFormatting>
  <conditionalFormatting sqref="X24">
    <cfRule type="expression" dxfId="1922" priority="419" stopIfTrue="1">
      <formula>AND(NOT(ISBLANK(X$8)),X24&gt;X$8)</formula>
    </cfRule>
    <cfRule type="expression" dxfId="1921" priority="420" stopIfTrue="1">
      <formula>AND(NOT(ISBLANK(X$8)),X24&lt;X$9,NOT(ISBLANK(X24)))</formula>
    </cfRule>
  </conditionalFormatting>
  <conditionalFormatting sqref="X31">
    <cfRule type="expression" dxfId="1920" priority="417" stopIfTrue="1">
      <formula>AND(NOT(ISBLANK(X$8)),X31&gt;X$8)</formula>
    </cfRule>
    <cfRule type="expression" dxfId="1919" priority="418" stopIfTrue="1">
      <formula>AND(NOT(ISBLANK(X$8)),X31&lt;X$9,NOT(ISBLANK(X31)))</formula>
    </cfRule>
  </conditionalFormatting>
  <conditionalFormatting sqref="X38">
    <cfRule type="expression" dxfId="1918" priority="415" stopIfTrue="1">
      <formula>AND(NOT(ISBLANK(X$8)),X38&gt;X$8)</formula>
    </cfRule>
    <cfRule type="expression" dxfId="1917" priority="416" stopIfTrue="1">
      <formula>AND(NOT(ISBLANK(X$8)),X38&lt;X$9,NOT(ISBLANK(X38)))</formula>
    </cfRule>
  </conditionalFormatting>
  <conditionalFormatting sqref="Z24">
    <cfRule type="expression" dxfId="1916" priority="413" stopIfTrue="1">
      <formula>AND(NOT(ISBLANK(Z$8)),Z24&gt;Z$8)</formula>
    </cfRule>
    <cfRule type="expression" dxfId="1915" priority="414" stopIfTrue="1">
      <formula>AND(NOT(ISBLANK(Z$8)),Z24&lt;Z$9,NOT(ISBLANK(Z24)))</formula>
    </cfRule>
  </conditionalFormatting>
  <conditionalFormatting sqref="Z31">
    <cfRule type="expression" dxfId="1914" priority="411" stopIfTrue="1">
      <formula>AND(NOT(ISBLANK(Z$8)),Z31&gt;Z$8)</formula>
    </cfRule>
    <cfRule type="expression" dxfId="1913" priority="412" stopIfTrue="1">
      <formula>AND(NOT(ISBLANK(Z$8)),Z31&lt;Z$9,NOT(ISBLANK(Z31)))</formula>
    </cfRule>
  </conditionalFormatting>
  <conditionalFormatting sqref="Z38">
    <cfRule type="expression" dxfId="1912" priority="409" stopIfTrue="1">
      <formula>AND(NOT(ISBLANK(Z$8)),Z38&gt;Z$8)</formula>
    </cfRule>
    <cfRule type="expression" dxfId="1911" priority="410" stopIfTrue="1">
      <formula>AND(NOT(ISBLANK(Z$8)),Z38&lt;Z$9,NOT(ISBLANK(Z38)))</formula>
    </cfRule>
  </conditionalFormatting>
  <conditionalFormatting sqref="AD24">
    <cfRule type="expression" dxfId="1910" priority="407" stopIfTrue="1">
      <formula>AND(NOT(ISBLANK(AD$8)),AD24&gt;AD$8)</formula>
    </cfRule>
    <cfRule type="expression" dxfId="1909" priority="408" stopIfTrue="1">
      <formula>AND(NOT(ISBLANK(AD$8)),AD24&lt;AD$9,NOT(ISBLANK(AD24)))</formula>
    </cfRule>
  </conditionalFormatting>
  <conditionalFormatting sqref="AD31">
    <cfRule type="expression" dxfId="1908" priority="405" stopIfTrue="1">
      <formula>AND(NOT(ISBLANK(AD$8)),AD31&gt;AD$8)</formula>
    </cfRule>
    <cfRule type="expression" dxfId="1907" priority="406" stopIfTrue="1">
      <formula>AND(NOT(ISBLANK(AD$8)),AD31&lt;AD$9,NOT(ISBLANK(AD31)))</formula>
    </cfRule>
  </conditionalFormatting>
  <conditionalFormatting sqref="AD38">
    <cfRule type="expression" dxfId="1906" priority="403" stopIfTrue="1">
      <formula>AND(NOT(ISBLANK(AD$8)),AD38&gt;AD$8)</formula>
    </cfRule>
    <cfRule type="expression" dxfId="1905" priority="404" stopIfTrue="1">
      <formula>AND(NOT(ISBLANK(AD$8)),AD38&lt;AD$9,NOT(ISBLANK(AD38)))</formula>
    </cfRule>
  </conditionalFormatting>
  <conditionalFormatting sqref="AH24">
    <cfRule type="expression" dxfId="1904" priority="401" stopIfTrue="1">
      <formula>AND(NOT(ISBLANK(AH$8)),AH24&gt;AH$8)</formula>
    </cfRule>
    <cfRule type="expression" dxfId="1903" priority="402" stopIfTrue="1">
      <formula>AND(NOT(ISBLANK(AH$8)),AH24&lt;AH$9,NOT(ISBLANK(AH24)))</formula>
    </cfRule>
  </conditionalFormatting>
  <conditionalFormatting sqref="AH31">
    <cfRule type="expression" dxfId="1902" priority="399" stopIfTrue="1">
      <formula>AND(NOT(ISBLANK(AH$8)),AH31&gt;AH$8)</formula>
    </cfRule>
    <cfRule type="expression" dxfId="1901" priority="400" stopIfTrue="1">
      <formula>AND(NOT(ISBLANK(AH$8)),AH31&lt;AH$9,NOT(ISBLANK(AH31)))</formula>
    </cfRule>
  </conditionalFormatting>
  <conditionalFormatting sqref="AH38">
    <cfRule type="expression" dxfId="1900" priority="397" stopIfTrue="1">
      <formula>AND(NOT(ISBLANK(AH$8)),AH38&gt;AH$8)</formula>
    </cfRule>
    <cfRule type="expression" dxfId="1899" priority="398" stopIfTrue="1">
      <formula>AND(NOT(ISBLANK(AH$8)),AH38&lt;AH$9,NOT(ISBLANK(AH38)))</formula>
    </cfRule>
  </conditionalFormatting>
  <conditionalFormatting sqref="AL24">
    <cfRule type="expression" dxfId="1898" priority="395" stopIfTrue="1">
      <formula>AND(NOT(ISBLANK(AL$8)),AL24&gt;AL$8)</formula>
    </cfRule>
    <cfRule type="expression" dxfId="1897" priority="396" stopIfTrue="1">
      <formula>AND(NOT(ISBLANK(AL$8)),AL24&lt;AL$9,NOT(ISBLANK(AL24)))</formula>
    </cfRule>
  </conditionalFormatting>
  <conditionalFormatting sqref="AL31">
    <cfRule type="expression" dxfId="1896" priority="393" stopIfTrue="1">
      <formula>AND(NOT(ISBLANK(AL$8)),AL31&gt;AL$8)</formula>
    </cfRule>
    <cfRule type="expression" dxfId="1895" priority="394" stopIfTrue="1">
      <formula>AND(NOT(ISBLANK(AL$8)),AL31&lt;AL$9,NOT(ISBLANK(AL31)))</formula>
    </cfRule>
  </conditionalFormatting>
  <conditionalFormatting sqref="AL38">
    <cfRule type="expression" dxfId="1894" priority="391" stopIfTrue="1">
      <formula>AND(NOT(ISBLANK(AL$8)),AL38&gt;AL$8)</formula>
    </cfRule>
    <cfRule type="expression" dxfId="1893" priority="392" stopIfTrue="1">
      <formula>AND(NOT(ISBLANK(AL$8)),AL38&lt;AL$9,NOT(ISBLANK(AL38)))</formula>
    </cfRule>
  </conditionalFormatting>
  <conditionalFormatting sqref="AN17">
    <cfRule type="expression" dxfId="1892" priority="389" stopIfTrue="1">
      <formula>AND(NOT(ISBLANK(AN$8)),AN17&gt;AN$8)</formula>
    </cfRule>
    <cfRule type="expression" dxfId="1891" priority="390" stopIfTrue="1">
      <formula>AND(NOT(ISBLANK(AN$8)),AN17&lt;AN$9,NOT(ISBLANK(AN17)))</formula>
    </cfRule>
  </conditionalFormatting>
  <conditionalFormatting sqref="AN24">
    <cfRule type="expression" dxfId="1890" priority="387" stopIfTrue="1">
      <formula>AND(NOT(ISBLANK(AN$8)),AN24&gt;AN$8)</formula>
    </cfRule>
    <cfRule type="expression" dxfId="1889" priority="388" stopIfTrue="1">
      <formula>AND(NOT(ISBLANK(AN$8)),AN24&lt;AN$9,NOT(ISBLANK(AN24)))</formula>
    </cfRule>
  </conditionalFormatting>
  <conditionalFormatting sqref="AN31">
    <cfRule type="expression" dxfId="1888" priority="385" stopIfTrue="1">
      <formula>AND(NOT(ISBLANK(AN$8)),AN31&gt;AN$8)</formula>
    </cfRule>
    <cfRule type="expression" dxfId="1887" priority="386" stopIfTrue="1">
      <formula>AND(NOT(ISBLANK(AN$8)),AN31&lt;AN$9,NOT(ISBLANK(AN31)))</formula>
    </cfRule>
  </conditionalFormatting>
  <conditionalFormatting sqref="AN38">
    <cfRule type="expression" dxfId="1886" priority="383" stopIfTrue="1">
      <formula>AND(NOT(ISBLANK(AN$8)),AN38&gt;AN$8)</formula>
    </cfRule>
    <cfRule type="expression" dxfId="1885" priority="384" stopIfTrue="1">
      <formula>AND(NOT(ISBLANK(AN$8)),AN38&lt;AN$9,NOT(ISBLANK(AN38)))</formula>
    </cfRule>
  </conditionalFormatting>
  <conditionalFormatting sqref="AP17">
    <cfRule type="expression" dxfId="1884" priority="381" stopIfTrue="1">
      <formula>AND(NOT(ISBLANK(AP$8)),AP17&gt;AP$8)</formula>
    </cfRule>
    <cfRule type="expression" dxfId="1883" priority="382" stopIfTrue="1">
      <formula>AND(NOT(ISBLANK(AP$8)),AP17&lt;AP$9,NOT(ISBLANK(AP17)))</formula>
    </cfRule>
  </conditionalFormatting>
  <conditionalFormatting sqref="AP24">
    <cfRule type="expression" dxfId="1882" priority="379" stopIfTrue="1">
      <formula>AND(NOT(ISBLANK(AP$8)),AP24&gt;AP$8)</formula>
    </cfRule>
    <cfRule type="expression" dxfId="1881" priority="380" stopIfTrue="1">
      <formula>AND(NOT(ISBLANK(AP$8)),AP24&lt;AP$9,NOT(ISBLANK(AP24)))</formula>
    </cfRule>
  </conditionalFormatting>
  <conditionalFormatting sqref="AP31">
    <cfRule type="expression" dxfId="1880" priority="377" stopIfTrue="1">
      <formula>AND(NOT(ISBLANK(AP$8)),AP31&gt;AP$8)</formula>
    </cfRule>
    <cfRule type="expression" dxfId="1879" priority="378" stopIfTrue="1">
      <formula>AND(NOT(ISBLANK(AP$8)),AP31&lt;AP$9,NOT(ISBLANK(AP31)))</formula>
    </cfRule>
  </conditionalFormatting>
  <conditionalFormatting sqref="AP38">
    <cfRule type="expression" dxfId="1878" priority="375" stopIfTrue="1">
      <formula>AND(NOT(ISBLANK(AP$8)),AP38&gt;AP$8)</formula>
    </cfRule>
    <cfRule type="expression" dxfId="1877" priority="376" stopIfTrue="1">
      <formula>AND(NOT(ISBLANK(AP$8)),AP38&lt;AP$9,NOT(ISBLANK(AP38)))</formula>
    </cfRule>
  </conditionalFormatting>
  <conditionalFormatting sqref="AR17">
    <cfRule type="expression" dxfId="1876" priority="373" stopIfTrue="1">
      <formula>AND(NOT(ISBLANK(AR$8)),AR17&gt;AR$8)</formula>
    </cfRule>
    <cfRule type="expression" dxfId="1875" priority="374" stopIfTrue="1">
      <formula>AND(NOT(ISBLANK(AR$8)),AR17&lt;AR$9,NOT(ISBLANK(AR17)))</formula>
    </cfRule>
  </conditionalFormatting>
  <conditionalFormatting sqref="AR24">
    <cfRule type="expression" dxfId="1874" priority="371" stopIfTrue="1">
      <formula>AND(NOT(ISBLANK(AR$8)),AR24&gt;AR$8)</formula>
    </cfRule>
    <cfRule type="expression" dxfId="1873" priority="372" stopIfTrue="1">
      <formula>AND(NOT(ISBLANK(AR$8)),AR24&lt;AR$9,NOT(ISBLANK(AR24)))</formula>
    </cfRule>
  </conditionalFormatting>
  <conditionalFormatting sqref="AR31">
    <cfRule type="expression" dxfId="1872" priority="369" stopIfTrue="1">
      <formula>AND(NOT(ISBLANK(AR$8)),AR31&gt;AR$8)</formula>
    </cfRule>
    <cfRule type="expression" dxfId="1871" priority="370" stopIfTrue="1">
      <formula>AND(NOT(ISBLANK(AR$8)),AR31&lt;AR$9,NOT(ISBLANK(AR31)))</formula>
    </cfRule>
  </conditionalFormatting>
  <conditionalFormatting sqref="AR38">
    <cfRule type="expression" dxfId="1870" priority="367" stopIfTrue="1">
      <formula>AND(NOT(ISBLANK(AR$8)),AR38&gt;AR$8)</formula>
    </cfRule>
    <cfRule type="expression" dxfId="1869" priority="368" stopIfTrue="1">
      <formula>AND(NOT(ISBLANK(AR$8)),AR38&lt;AR$9,NOT(ISBLANK(AR38)))</formula>
    </cfRule>
  </conditionalFormatting>
  <conditionalFormatting sqref="AT17">
    <cfRule type="expression" dxfId="1868" priority="365" stopIfTrue="1">
      <formula>AND(NOT(ISBLANK(AT$8)),AT17&gt;AT$8)</formula>
    </cfRule>
    <cfRule type="expression" dxfId="1867" priority="366" stopIfTrue="1">
      <formula>AND(NOT(ISBLANK(AT$8)),AT17&lt;AT$9,NOT(ISBLANK(AT17)))</formula>
    </cfRule>
  </conditionalFormatting>
  <conditionalFormatting sqref="AT24">
    <cfRule type="expression" dxfId="1866" priority="363" stopIfTrue="1">
      <formula>AND(NOT(ISBLANK(AT$8)),AT24&gt;AT$8)</formula>
    </cfRule>
    <cfRule type="expression" dxfId="1865" priority="364" stopIfTrue="1">
      <formula>AND(NOT(ISBLANK(AT$8)),AT24&lt;AT$9,NOT(ISBLANK(AT24)))</formula>
    </cfRule>
  </conditionalFormatting>
  <conditionalFormatting sqref="AT31">
    <cfRule type="expression" dxfId="1864" priority="361" stopIfTrue="1">
      <formula>AND(NOT(ISBLANK(AT$8)),AT31&gt;AT$8)</formula>
    </cfRule>
    <cfRule type="expression" dxfId="1863" priority="362" stopIfTrue="1">
      <formula>AND(NOT(ISBLANK(AT$8)),AT31&lt;AT$9,NOT(ISBLANK(AT31)))</formula>
    </cfRule>
  </conditionalFormatting>
  <conditionalFormatting sqref="AT38">
    <cfRule type="expression" dxfId="1862" priority="359" stopIfTrue="1">
      <formula>AND(NOT(ISBLANK(AT$8)),AT38&gt;AT$8)</formula>
    </cfRule>
    <cfRule type="expression" dxfId="1861" priority="360" stopIfTrue="1">
      <formula>AND(NOT(ISBLANK(AT$8)),AT38&lt;AT$9,NOT(ISBLANK(AT38)))</formula>
    </cfRule>
  </conditionalFormatting>
  <conditionalFormatting sqref="AV43 AV38 AV15:AV17 AV36 AV28:AV31 AV19:AV24 AV33 AV40">
    <cfRule type="expression" dxfId="1860" priority="357" stopIfTrue="1">
      <formula>AND(NOT(ISBLANK(AV$8)),AV15&gt;AV$8)</formula>
    </cfRule>
    <cfRule type="expression" dxfId="1859" priority="358" stopIfTrue="1">
      <formula>AND(NOT(ISBLANK(AV$8)),AV15&lt;AV$9,NOT(ISBLANK(AV15)))</formula>
    </cfRule>
  </conditionalFormatting>
  <conditionalFormatting sqref="BB17">
    <cfRule type="expression" dxfId="1858" priority="355" stopIfTrue="1">
      <formula>AND(NOT(ISBLANK(BB$8)),BB17&gt;BB$8)</formula>
    </cfRule>
    <cfRule type="expression" dxfId="1857" priority="356" stopIfTrue="1">
      <formula>AND(NOT(ISBLANK(BB$8)),BB17&lt;BB$9,NOT(ISBLANK(BB17)))</formula>
    </cfRule>
  </conditionalFormatting>
  <conditionalFormatting sqref="BA17">
    <cfRule type="expression" dxfId="1856" priority="353" stopIfTrue="1">
      <formula>AND(NOT(ISBLANK(BA$8)),BA17&gt;BA$8)</formula>
    </cfRule>
    <cfRule type="expression" dxfId="1855" priority="354" stopIfTrue="1">
      <formula>AND(NOT(ISBLANK(BA$8)),BA17&lt;BA$9,NOT(ISBLANK(BA17)))</formula>
    </cfRule>
  </conditionalFormatting>
  <conditionalFormatting sqref="BD17">
    <cfRule type="expression" dxfId="1854" priority="351" stopIfTrue="1">
      <formula>AND(NOT(ISBLANK(BD$8)),BD17&gt;BD$8)</formula>
    </cfRule>
    <cfRule type="expression" dxfId="1853" priority="352" stopIfTrue="1">
      <formula>AND(NOT(ISBLANK(BD$8)),BD17&lt;BD$9,NOT(ISBLANK(BD17)))</formula>
    </cfRule>
  </conditionalFormatting>
  <conditionalFormatting sqref="BF17">
    <cfRule type="expression" dxfId="1852" priority="349" stopIfTrue="1">
      <formula>AND(NOT(ISBLANK(BF$8)),BF17&gt;BF$8)</formula>
    </cfRule>
    <cfRule type="expression" dxfId="1851" priority="350" stopIfTrue="1">
      <formula>AND(NOT(ISBLANK(BF$8)),BF17&lt;BF$9,NOT(ISBLANK(BF17)))</formula>
    </cfRule>
  </conditionalFormatting>
  <conditionalFormatting sqref="BE17">
    <cfRule type="expression" dxfId="1850" priority="347" stopIfTrue="1">
      <formula>AND(NOT(ISBLANK(BE$8)),BE17&gt;BE$8)</formula>
    </cfRule>
    <cfRule type="expression" dxfId="1849" priority="348" stopIfTrue="1">
      <formula>AND(NOT(ISBLANK(BE$8)),BE17&lt;BE$9,NOT(ISBLANK(BE17)))</formula>
    </cfRule>
  </conditionalFormatting>
  <conditionalFormatting sqref="BJ17">
    <cfRule type="expression" dxfId="1848" priority="345" stopIfTrue="1">
      <formula>AND(NOT(ISBLANK(BJ$8)),BJ17&gt;BJ$8)</formula>
    </cfRule>
    <cfRule type="expression" dxfId="1847" priority="346" stopIfTrue="1">
      <formula>AND(NOT(ISBLANK(BJ$8)),BJ17&lt;BJ$9,NOT(ISBLANK(BJ17)))</formula>
    </cfRule>
  </conditionalFormatting>
  <conditionalFormatting sqref="BI17">
    <cfRule type="expression" dxfId="1846" priority="343" stopIfTrue="1">
      <formula>AND(NOT(ISBLANK(BI$8)),BI17&gt;BI$8)</formula>
    </cfRule>
    <cfRule type="expression" dxfId="1845" priority="344" stopIfTrue="1">
      <formula>AND(NOT(ISBLANK(BI$8)),BI17&lt;BI$9,NOT(ISBLANK(BI17)))</formula>
    </cfRule>
  </conditionalFormatting>
  <conditionalFormatting sqref="BP14:BP17 BP38 BP43:BP44 BP19:BP24 BP26:BP31 BP33:BP36 BP40:BP41">
    <cfRule type="expression" dxfId="1844" priority="341" stopIfTrue="1">
      <formula>AND(NOT(ISBLANK(BP$8)),BP14&gt;BP$8)</formula>
    </cfRule>
    <cfRule type="expression" dxfId="1843" priority="342" stopIfTrue="1">
      <formula>AND(NOT(ISBLANK(BP$8)),BP14&lt;BP$9,NOT(ISBLANK(BP14)))</formula>
    </cfRule>
  </conditionalFormatting>
  <conditionalFormatting sqref="BR17">
    <cfRule type="expression" dxfId="1842" priority="339" stopIfTrue="1">
      <formula>AND(NOT(ISBLANK(BR$8)),BR17&gt;BR$8)</formula>
    </cfRule>
    <cfRule type="expression" dxfId="1841" priority="340" stopIfTrue="1">
      <formula>AND(NOT(ISBLANK(BR$8)),BR17&lt;BR$9,NOT(ISBLANK(BR17)))</formula>
    </cfRule>
  </conditionalFormatting>
  <conditionalFormatting sqref="BQ17">
    <cfRule type="expression" dxfId="1840" priority="337" stopIfTrue="1">
      <formula>AND(NOT(ISBLANK(BQ$8)),BQ17&gt;BQ$8)</formula>
    </cfRule>
    <cfRule type="expression" dxfId="1839" priority="338" stopIfTrue="1">
      <formula>AND(NOT(ISBLANK(BQ$8)),BQ17&lt;BQ$9,NOT(ISBLANK(BQ17)))</formula>
    </cfRule>
  </conditionalFormatting>
  <conditionalFormatting sqref="BT17">
    <cfRule type="expression" dxfId="1838" priority="335" stopIfTrue="1">
      <formula>AND(NOT(ISBLANK(BT$8)),BT17&gt;BT$8)</formula>
    </cfRule>
    <cfRule type="expression" dxfId="1837" priority="336" stopIfTrue="1">
      <formula>AND(NOT(ISBLANK(BT$8)),BT17&lt;BT$9,NOT(ISBLANK(BT17)))</formula>
    </cfRule>
  </conditionalFormatting>
  <conditionalFormatting sqref="BT24">
    <cfRule type="expression" dxfId="1836" priority="333" stopIfTrue="1">
      <formula>AND(NOT(ISBLANK(BT$8)),BT24&gt;BT$8)</formula>
    </cfRule>
    <cfRule type="expression" dxfId="1835" priority="334" stopIfTrue="1">
      <formula>AND(NOT(ISBLANK(BT$8)),BT24&lt;BT$9,NOT(ISBLANK(BT24)))</formula>
    </cfRule>
  </conditionalFormatting>
  <conditionalFormatting sqref="BT31">
    <cfRule type="expression" dxfId="1834" priority="331" stopIfTrue="1">
      <formula>AND(NOT(ISBLANK(BT$8)),BT31&gt;BT$8)</formula>
    </cfRule>
    <cfRule type="expression" dxfId="1833" priority="332" stopIfTrue="1">
      <formula>AND(NOT(ISBLANK(BT$8)),BT31&lt;BT$9,NOT(ISBLANK(BT31)))</formula>
    </cfRule>
  </conditionalFormatting>
  <conditionalFormatting sqref="BT38">
    <cfRule type="expression" dxfId="1832" priority="329" stopIfTrue="1">
      <formula>AND(NOT(ISBLANK(BT$8)),BT38&gt;BT$8)</formula>
    </cfRule>
    <cfRule type="expression" dxfId="1831" priority="330" stopIfTrue="1">
      <formula>AND(NOT(ISBLANK(BT$8)),BT38&lt;BT$9,NOT(ISBLANK(BT38)))</formula>
    </cfRule>
  </conditionalFormatting>
  <conditionalFormatting sqref="BS17">
    <cfRule type="expression" dxfId="1830" priority="327" stopIfTrue="1">
      <formula>AND(NOT(ISBLANK(BS$8)),BS17&gt;BS$8)</formula>
    </cfRule>
    <cfRule type="expression" dxfId="1829" priority="328" stopIfTrue="1">
      <formula>AND(NOT(ISBLANK(BS$8)),BS17&lt;BS$9,NOT(ISBLANK(BS17)))</formula>
    </cfRule>
  </conditionalFormatting>
  <conditionalFormatting sqref="BS24">
    <cfRule type="expression" dxfId="1828" priority="325" stopIfTrue="1">
      <formula>AND(NOT(ISBLANK(BS$8)),BS24&gt;BS$8)</formula>
    </cfRule>
    <cfRule type="expression" dxfId="1827" priority="326" stopIfTrue="1">
      <formula>AND(NOT(ISBLANK(BS$8)),BS24&lt;BS$9,NOT(ISBLANK(BS24)))</formula>
    </cfRule>
  </conditionalFormatting>
  <conditionalFormatting sqref="BS31">
    <cfRule type="expression" dxfId="1826" priority="323" stopIfTrue="1">
      <formula>AND(NOT(ISBLANK(BS$8)),BS31&gt;BS$8)</formula>
    </cfRule>
    <cfRule type="expression" dxfId="1825" priority="324" stopIfTrue="1">
      <formula>AND(NOT(ISBLANK(BS$8)),BS31&lt;BS$9,NOT(ISBLANK(BS31)))</formula>
    </cfRule>
  </conditionalFormatting>
  <conditionalFormatting sqref="BS38">
    <cfRule type="expression" dxfId="1824" priority="321" stopIfTrue="1">
      <formula>AND(NOT(ISBLANK(BS$8)),BS38&gt;BS$8)</formula>
    </cfRule>
    <cfRule type="expression" dxfId="1823" priority="322" stopIfTrue="1">
      <formula>AND(NOT(ISBLANK(BS$8)),BS38&lt;BS$9,NOT(ISBLANK(BS38)))</formula>
    </cfRule>
  </conditionalFormatting>
  <conditionalFormatting sqref="BV17">
    <cfRule type="expression" dxfId="1822" priority="311" stopIfTrue="1">
      <formula>AND(NOT(ISBLANK(BV$8)),BV17&gt;BV$8)</formula>
    </cfRule>
    <cfRule type="expression" dxfId="1821" priority="312" stopIfTrue="1">
      <formula>AND(NOT(ISBLANK(BV$8)),BV17&lt;BV$9,NOT(ISBLANK(BV17)))</formula>
    </cfRule>
  </conditionalFormatting>
  <conditionalFormatting sqref="BV24">
    <cfRule type="expression" dxfId="1820" priority="309" stopIfTrue="1">
      <formula>AND(NOT(ISBLANK(BV$8)),BV24&gt;BV$8)</formula>
    </cfRule>
    <cfRule type="expression" dxfId="1819" priority="310" stopIfTrue="1">
      <formula>AND(NOT(ISBLANK(BV$8)),BV24&lt;BV$9,NOT(ISBLANK(BV24)))</formula>
    </cfRule>
  </conditionalFormatting>
  <conditionalFormatting sqref="BV31">
    <cfRule type="expression" dxfId="1818" priority="307" stopIfTrue="1">
      <formula>AND(NOT(ISBLANK(BV$8)),BV31&gt;BV$8)</formula>
    </cfRule>
    <cfRule type="expression" dxfId="1817" priority="308" stopIfTrue="1">
      <formula>AND(NOT(ISBLANK(BV$8)),BV31&lt;BV$9,NOT(ISBLANK(BV31)))</formula>
    </cfRule>
  </conditionalFormatting>
  <conditionalFormatting sqref="BV38">
    <cfRule type="expression" dxfId="1816" priority="305" stopIfTrue="1">
      <formula>AND(NOT(ISBLANK(BV$8)),BV38&gt;BV$8)</formula>
    </cfRule>
    <cfRule type="expression" dxfId="1815" priority="306" stopIfTrue="1">
      <formula>AND(NOT(ISBLANK(BV$8)),BV38&lt;BV$9,NOT(ISBLANK(BV38)))</formula>
    </cfRule>
  </conditionalFormatting>
  <conditionalFormatting sqref="BU17">
    <cfRule type="expression" dxfId="1814" priority="303" stopIfTrue="1">
      <formula>AND(NOT(ISBLANK(BU$8)),BU17&gt;BU$8)</formula>
    </cfRule>
    <cfRule type="expression" dxfId="1813" priority="304" stopIfTrue="1">
      <formula>AND(NOT(ISBLANK(BU$8)),BU17&lt;BU$9,NOT(ISBLANK(BU17)))</formula>
    </cfRule>
  </conditionalFormatting>
  <conditionalFormatting sqref="BU24">
    <cfRule type="expression" dxfId="1812" priority="301" stopIfTrue="1">
      <formula>AND(NOT(ISBLANK(BU$8)),BU24&gt;BU$8)</formula>
    </cfRule>
    <cfRule type="expression" dxfId="1811" priority="302" stopIfTrue="1">
      <formula>AND(NOT(ISBLANK(BU$8)),BU24&lt;BU$9,NOT(ISBLANK(BU24)))</formula>
    </cfRule>
  </conditionalFormatting>
  <conditionalFormatting sqref="BU31">
    <cfRule type="expression" dxfId="1810" priority="299" stopIfTrue="1">
      <formula>AND(NOT(ISBLANK(BU$8)),BU31&gt;BU$8)</formula>
    </cfRule>
    <cfRule type="expression" dxfId="1809" priority="300" stopIfTrue="1">
      <formula>AND(NOT(ISBLANK(BU$8)),BU31&lt;BU$9,NOT(ISBLANK(BU31)))</formula>
    </cfRule>
  </conditionalFormatting>
  <conditionalFormatting sqref="BU38">
    <cfRule type="expression" dxfId="1808" priority="297" stopIfTrue="1">
      <formula>AND(NOT(ISBLANK(BU$8)),BU38&gt;BU$8)</formula>
    </cfRule>
    <cfRule type="expression" dxfId="1807" priority="298" stopIfTrue="1">
      <formula>AND(NOT(ISBLANK(BU$8)),BU38&lt;BU$9,NOT(ISBLANK(BU38)))</formula>
    </cfRule>
  </conditionalFormatting>
  <conditionalFormatting sqref="BX17">
    <cfRule type="expression" dxfId="1806" priority="295" stopIfTrue="1">
      <formula>AND(NOT(ISBLANK(BX$8)),BX17&gt;BX$8)</formula>
    </cfRule>
    <cfRule type="expression" dxfId="1805" priority="296" stopIfTrue="1">
      <formula>AND(NOT(ISBLANK(BX$8)),BX17&lt;BX$9,NOT(ISBLANK(BX17)))</formula>
    </cfRule>
  </conditionalFormatting>
  <conditionalFormatting sqref="BX24">
    <cfRule type="expression" dxfId="1804" priority="293" stopIfTrue="1">
      <formula>AND(NOT(ISBLANK(BX$8)),BX24&gt;BX$8)</formula>
    </cfRule>
    <cfRule type="expression" dxfId="1803" priority="294" stopIfTrue="1">
      <formula>AND(NOT(ISBLANK(BX$8)),BX24&lt;BX$9,NOT(ISBLANK(BX24)))</formula>
    </cfRule>
  </conditionalFormatting>
  <conditionalFormatting sqref="BX31">
    <cfRule type="expression" dxfId="1802" priority="291" stopIfTrue="1">
      <formula>AND(NOT(ISBLANK(BX$8)),BX31&gt;BX$8)</formula>
    </cfRule>
    <cfRule type="expression" dxfId="1801" priority="292" stopIfTrue="1">
      <formula>AND(NOT(ISBLANK(BX$8)),BX31&lt;BX$9,NOT(ISBLANK(BX31)))</formula>
    </cfRule>
  </conditionalFormatting>
  <conditionalFormatting sqref="BX38">
    <cfRule type="expression" dxfId="1800" priority="289" stopIfTrue="1">
      <formula>AND(NOT(ISBLANK(BX$8)),BX38&gt;BX$8)</formula>
    </cfRule>
    <cfRule type="expression" dxfId="1799" priority="290" stopIfTrue="1">
      <formula>AND(NOT(ISBLANK(BX$8)),BX38&lt;BX$9,NOT(ISBLANK(BX38)))</formula>
    </cfRule>
  </conditionalFormatting>
  <conditionalFormatting sqref="BZ17">
    <cfRule type="expression" dxfId="1798" priority="287" stopIfTrue="1">
      <formula>AND(NOT(ISBLANK(BZ$8)),BZ17&gt;BZ$8)</formula>
    </cfRule>
    <cfRule type="expression" dxfId="1797" priority="288" stopIfTrue="1">
      <formula>AND(NOT(ISBLANK(BZ$8)),BZ17&lt;BZ$9,NOT(ISBLANK(BZ17)))</formula>
    </cfRule>
  </conditionalFormatting>
  <conditionalFormatting sqref="CB17">
    <cfRule type="expression" dxfId="1796" priority="285" stopIfTrue="1">
      <formula>AND(NOT(ISBLANK(CB$8)),CB17&gt;CB$8)</formula>
    </cfRule>
    <cfRule type="expression" dxfId="1795" priority="286" stopIfTrue="1">
      <formula>AND(NOT(ISBLANK(CB$8)),CB17&lt;CB$9,NOT(ISBLANK(CB17)))</formula>
    </cfRule>
  </conditionalFormatting>
  <conditionalFormatting sqref="CD17">
    <cfRule type="expression" dxfId="1794" priority="283" stopIfTrue="1">
      <formula>AND(NOT(ISBLANK(CD$8)),CD17&gt;CD$8)</formula>
    </cfRule>
    <cfRule type="expression" dxfId="1793" priority="284" stopIfTrue="1">
      <formula>AND(NOT(ISBLANK(CD$8)),CD17&lt;CD$9,NOT(ISBLANK(CD17)))</formula>
    </cfRule>
  </conditionalFormatting>
  <conditionalFormatting sqref="CF17">
    <cfRule type="expression" dxfId="1792" priority="281" stopIfTrue="1">
      <formula>AND(NOT(ISBLANK(CF$8)),CF17&gt;CF$8)</formula>
    </cfRule>
    <cfRule type="expression" dxfId="1791" priority="282" stopIfTrue="1">
      <formula>AND(NOT(ISBLANK(CF$8)),CF17&lt;CF$9,NOT(ISBLANK(CF17)))</formula>
    </cfRule>
  </conditionalFormatting>
  <conditionalFormatting sqref="CH17">
    <cfRule type="expression" dxfId="1790" priority="279" stopIfTrue="1">
      <formula>AND(NOT(ISBLANK(CH$8)),CH17&gt;CH$8)</formula>
    </cfRule>
    <cfRule type="expression" dxfId="1789" priority="280" stopIfTrue="1">
      <formula>AND(NOT(ISBLANK(CH$8)),CH17&lt;CH$9,NOT(ISBLANK(CH17)))</formula>
    </cfRule>
  </conditionalFormatting>
  <conditionalFormatting sqref="CJ17">
    <cfRule type="expression" dxfId="1788" priority="277" stopIfTrue="1">
      <formula>AND(NOT(ISBLANK(CJ$8)),CJ17&gt;CJ$8)</formula>
    </cfRule>
    <cfRule type="expression" dxfId="1787" priority="278" stopIfTrue="1">
      <formula>AND(NOT(ISBLANK(CJ$8)),CJ17&lt;CJ$9,NOT(ISBLANK(CJ17)))</formula>
    </cfRule>
  </conditionalFormatting>
  <conditionalFormatting sqref="CL17">
    <cfRule type="expression" dxfId="1786" priority="275" stopIfTrue="1">
      <formula>AND(NOT(ISBLANK(CL$8)),CL17&gt;CL$8)</formula>
    </cfRule>
    <cfRule type="expression" dxfId="1785" priority="276" stopIfTrue="1">
      <formula>AND(NOT(ISBLANK(CL$8)),CL17&lt;CL$9,NOT(ISBLANK(CL17)))</formula>
    </cfRule>
  </conditionalFormatting>
  <conditionalFormatting sqref="CN17">
    <cfRule type="expression" dxfId="1784" priority="273" stopIfTrue="1">
      <formula>AND(NOT(ISBLANK(CN$8)),CN17&gt;CN$8)</formula>
    </cfRule>
    <cfRule type="expression" dxfId="1783" priority="274" stopIfTrue="1">
      <formula>AND(NOT(ISBLANK(CN$8)),CN17&lt;CN$9,NOT(ISBLANK(CN17)))</formula>
    </cfRule>
  </conditionalFormatting>
  <conditionalFormatting sqref="CP17">
    <cfRule type="expression" dxfId="1782" priority="271" stopIfTrue="1">
      <formula>AND(NOT(ISBLANK(CP$8)),CP17&gt;CP$8)</formula>
    </cfRule>
    <cfRule type="expression" dxfId="1781" priority="272" stopIfTrue="1">
      <formula>AND(NOT(ISBLANK(CP$8)),CP17&lt;CP$9,NOT(ISBLANK(CP17)))</formula>
    </cfRule>
  </conditionalFormatting>
  <conditionalFormatting sqref="CR17">
    <cfRule type="expression" dxfId="1780" priority="269" stopIfTrue="1">
      <formula>AND(NOT(ISBLANK(CR$8)),CR17&gt;CR$8)</formula>
    </cfRule>
    <cfRule type="expression" dxfId="1779" priority="270" stopIfTrue="1">
      <formula>AND(NOT(ISBLANK(CR$8)),CR17&lt;CR$9,NOT(ISBLANK(CR17)))</formula>
    </cfRule>
  </conditionalFormatting>
  <conditionalFormatting sqref="CT17">
    <cfRule type="expression" dxfId="1778" priority="267" stopIfTrue="1">
      <formula>AND(NOT(ISBLANK(CT$8)),CT17&gt;CT$8)</formula>
    </cfRule>
    <cfRule type="expression" dxfId="1777" priority="268" stopIfTrue="1">
      <formula>AND(NOT(ISBLANK(CT$8)),CT17&lt;CT$9,NOT(ISBLANK(CT17)))</formula>
    </cfRule>
  </conditionalFormatting>
  <conditionalFormatting sqref="CV17">
    <cfRule type="expression" dxfId="1776" priority="265" stopIfTrue="1">
      <formula>AND(NOT(ISBLANK(CV$8)),CV17&gt;CV$8)</formula>
    </cfRule>
    <cfRule type="expression" dxfId="1775" priority="266" stopIfTrue="1">
      <formula>AND(NOT(ISBLANK(CV$8)),CV17&lt;CV$9,NOT(ISBLANK(CV17)))</formula>
    </cfRule>
  </conditionalFormatting>
  <conditionalFormatting sqref="CX17">
    <cfRule type="expression" dxfId="1774" priority="263" stopIfTrue="1">
      <formula>AND(NOT(ISBLANK(CX$8)),CX17&gt;CX$8)</formula>
    </cfRule>
    <cfRule type="expression" dxfId="1773" priority="264" stopIfTrue="1">
      <formula>AND(NOT(ISBLANK(CX$8)),CX17&lt;CX$9,NOT(ISBLANK(CX17)))</formula>
    </cfRule>
  </conditionalFormatting>
  <conditionalFormatting sqref="CZ17">
    <cfRule type="expression" dxfId="1772" priority="261" stopIfTrue="1">
      <formula>AND(NOT(ISBLANK(CZ$8)),CZ17&gt;CZ$8)</formula>
    </cfRule>
    <cfRule type="expression" dxfId="1771" priority="262" stopIfTrue="1">
      <formula>AND(NOT(ISBLANK(CZ$8)),CZ17&lt;CZ$9,NOT(ISBLANK(CZ17)))</formula>
    </cfRule>
  </conditionalFormatting>
  <conditionalFormatting sqref="DB17">
    <cfRule type="expression" dxfId="1770" priority="259" stopIfTrue="1">
      <formula>AND(NOT(ISBLANK(DB$8)),DB17&gt;DB$8)</formula>
    </cfRule>
    <cfRule type="expression" dxfId="1769" priority="260" stopIfTrue="1">
      <formula>AND(NOT(ISBLANK(DB$8)),DB17&lt;DB$9,NOT(ISBLANK(DB17)))</formula>
    </cfRule>
  </conditionalFormatting>
  <conditionalFormatting sqref="DD17">
    <cfRule type="expression" dxfId="1768" priority="257" stopIfTrue="1">
      <formula>AND(NOT(ISBLANK(DD$8)),DD17&gt;DD$8)</formula>
    </cfRule>
    <cfRule type="expression" dxfId="1767" priority="258" stopIfTrue="1">
      <formula>AND(NOT(ISBLANK(DD$8)),DD17&lt;DD$9,NOT(ISBLANK(DD17)))</formula>
    </cfRule>
  </conditionalFormatting>
  <conditionalFormatting sqref="DF17">
    <cfRule type="expression" dxfId="1766" priority="255" stopIfTrue="1">
      <formula>AND(NOT(ISBLANK(DF$8)),DF17&gt;DF$8)</formula>
    </cfRule>
    <cfRule type="expression" dxfId="1765" priority="256" stopIfTrue="1">
      <formula>AND(NOT(ISBLANK(DF$8)),DF17&lt;DF$9,NOT(ISBLANK(DF17)))</formula>
    </cfRule>
  </conditionalFormatting>
  <conditionalFormatting sqref="DH17">
    <cfRule type="expression" dxfId="1764" priority="253" stopIfTrue="1">
      <formula>AND(NOT(ISBLANK(DH$8)),DH17&gt;DH$8)</formula>
    </cfRule>
    <cfRule type="expression" dxfId="1763" priority="254" stopIfTrue="1">
      <formula>AND(NOT(ISBLANK(DH$8)),DH17&lt;DH$9,NOT(ISBLANK(DH17)))</formula>
    </cfRule>
  </conditionalFormatting>
  <conditionalFormatting sqref="DJ17">
    <cfRule type="expression" dxfId="1762" priority="251" stopIfTrue="1">
      <formula>AND(NOT(ISBLANK(DJ$8)),DJ17&gt;DJ$8)</formula>
    </cfRule>
    <cfRule type="expression" dxfId="1761" priority="252" stopIfTrue="1">
      <formula>AND(NOT(ISBLANK(DJ$8)),DJ17&lt;DJ$9,NOT(ISBLANK(DJ17)))</formula>
    </cfRule>
  </conditionalFormatting>
  <conditionalFormatting sqref="DL17">
    <cfRule type="expression" dxfId="1760" priority="249" stopIfTrue="1">
      <formula>AND(NOT(ISBLANK(DL$8)),DL17&gt;DL$8)</formula>
    </cfRule>
    <cfRule type="expression" dxfId="1759" priority="250" stopIfTrue="1">
      <formula>AND(NOT(ISBLANK(DL$8)),DL17&lt;DL$9,NOT(ISBLANK(DL17)))</formula>
    </cfRule>
  </conditionalFormatting>
  <conditionalFormatting sqref="DN17">
    <cfRule type="expression" dxfId="1758" priority="247" stopIfTrue="1">
      <formula>AND(NOT(ISBLANK(DN$8)),DN17&gt;DN$8)</formula>
    </cfRule>
    <cfRule type="expression" dxfId="1757" priority="248" stopIfTrue="1">
      <formula>AND(NOT(ISBLANK(DN$8)),DN17&lt;DN$9,NOT(ISBLANK(DN17)))</formula>
    </cfRule>
  </conditionalFormatting>
  <conditionalFormatting sqref="DP17">
    <cfRule type="expression" dxfId="1756" priority="245" stopIfTrue="1">
      <formula>AND(NOT(ISBLANK(DP$8)),DP17&gt;DP$8)</formula>
    </cfRule>
    <cfRule type="expression" dxfId="1755" priority="246" stopIfTrue="1">
      <formula>AND(NOT(ISBLANK(DP$8)),DP17&lt;DP$9,NOT(ISBLANK(DP17)))</formula>
    </cfRule>
  </conditionalFormatting>
  <conditionalFormatting sqref="DR17">
    <cfRule type="expression" dxfId="1754" priority="243" stopIfTrue="1">
      <formula>AND(NOT(ISBLANK(DR$8)),DR17&gt;DR$8)</formula>
    </cfRule>
    <cfRule type="expression" dxfId="1753" priority="244" stopIfTrue="1">
      <formula>AND(NOT(ISBLANK(DR$8)),DR17&lt;DR$9,NOT(ISBLANK(DR17)))</formula>
    </cfRule>
  </conditionalFormatting>
  <conditionalFormatting sqref="DT17">
    <cfRule type="expression" dxfId="1752" priority="241" stopIfTrue="1">
      <formula>AND(NOT(ISBLANK(DT$8)),DT17&gt;DT$8)</formula>
    </cfRule>
    <cfRule type="expression" dxfId="1751" priority="242" stopIfTrue="1">
      <formula>AND(NOT(ISBLANK(DT$8)),DT17&lt;DT$9,NOT(ISBLANK(DT17)))</formula>
    </cfRule>
  </conditionalFormatting>
  <conditionalFormatting sqref="DS17">
    <cfRule type="expression" dxfId="1750" priority="239" stopIfTrue="1">
      <formula>AND(NOT(ISBLANK(DS$8)),DS17&gt;DS$8)</formula>
    </cfRule>
    <cfRule type="expression" dxfId="1749" priority="240" stopIfTrue="1">
      <formula>AND(NOT(ISBLANK(DS$8)),DS17&lt;DS$9,NOT(ISBLANK(DS17)))</formula>
    </cfRule>
  </conditionalFormatting>
  <conditionalFormatting sqref="DQ17">
    <cfRule type="expression" dxfId="1748" priority="237" stopIfTrue="1">
      <formula>AND(NOT(ISBLANK(DQ$8)),DQ17&gt;DQ$8)</formula>
    </cfRule>
    <cfRule type="expression" dxfId="1747" priority="238" stopIfTrue="1">
      <formula>AND(NOT(ISBLANK(DQ$8)),DQ17&lt;DQ$9,NOT(ISBLANK(DQ17)))</formula>
    </cfRule>
  </conditionalFormatting>
  <conditionalFormatting sqref="DO17">
    <cfRule type="expression" dxfId="1746" priority="235" stopIfTrue="1">
      <formula>AND(NOT(ISBLANK(DO$8)),DO17&gt;DO$8)</formula>
    </cfRule>
    <cfRule type="expression" dxfId="1745" priority="236" stopIfTrue="1">
      <formula>AND(NOT(ISBLANK(DO$8)),DO17&lt;DO$9,NOT(ISBLANK(DO17)))</formula>
    </cfRule>
  </conditionalFormatting>
  <conditionalFormatting sqref="DM17">
    <cfRule type="expression" dxfId="1744" priority="233" stopIfTrue="1">
      <formula>AND(NOT(ISBLANK(DM$8)),DM17&gt;DM$8)</formula>
    </cfRule>
    <cfRule type="expression" dxfId="1743" priority="234" stopIfTrue="1">
      <formula>AND(NOT(ISBLANK(DM$8)),DM17&lt;DM$9,NOT(ISBLANK(DM17)))</formula>
    </cfRule>
  </conditionalFormatting>
  <conditionalFormatting sqref="DK17">
    <cfRule type="expression" dxfId="1742" priority="231" stopIfTrue="1">
      <formula>AND(NOT(ISBLANK(DK$8)),DK17&gt;DK$8)</formula>
    </cfRule>
    <cfRule type="expression" dxfId="1741" priority="232" stopIfTrue="1">
      <formula>AND(NOT(ISBLANK(DK$8)),DK17&lt;DK$9,NOT(ISBLANK(DK17)))</formula>
    </cfRule>
  </conditionalFormatting>
  <conditionalFormatting sqref="DI17">
    <cfRule type="expression" dxfId="1740" priority="229" stopIfTrue="1">
      <formula>AND(NOT(ISBLANK(DI$8)),DI17&gt;DI$8)</formula>
    </cfRule>
    <cfRule type="expression" dxfId="1739" priority="230" stopIfTrue="1">
      <formula>AND(NOT(ISBLANK(DI$8)),DI17&lt;DI$9,NOT(ISBLANK(DI17)))</formula>
    </cfRule>
  </conditionalFormatting>
  <conditionalFormatting sqref="DG17">
    <cfRule type="expression" dxfId="1738" priority="227" stopIfTrue="1">
      <formula>AND(NOT(ISBLANK(DG$8)),DG17&gt;DG$8)</formula>
    </cfRule>
    <cfRule type="expression" dxfId="1737" priority="228" stopIfTrue="1">
      <formula>AND(NOT(ISBLANK(DG$8)),DG17&lt;DG$9,NOT(ISBLANK(DG17)))</formula>
    </cfRule>
  </conditionalFormatting>
  <conditionalFormatting sqref="DE17">
    <cfRule type="expression" dxfId="1736" priority="225" stopIfTrue="1">
      <formula>AND(NOT(ISBLANK(DE$8)),DE17&gt;DE$8)</formula>
    </cfRule>
    <cfRule type="expression" dxfId="1735" priority="226" stopIfTrue="1">
      <formula>AND(NOT(ISBLANK(DE$8)),DE17&lt;DE$9,NOT(ISBLANK(DE17)))</formula>
    </cfRule>
  </conditionalFormatting>
  <conditionalFormatting sqref="DC17">
    <cfRule type="expression" dxfId="1734" priority="223" stopIfTrue="1">
      <formula>AND(NOT(ISBLANK(DC$8)),DC17&gt;DC$8)</formula>
    </cfRule>
    <cfRule type="expression" dxfId="1733" priority="224" stopIfTrue="1">
      <formula>AND(NOT(ISBLANK(DC$8)),DC17&lt;DC$9,NOT(ISBLANK(DC17)))</formula>
    </cfRule>
  </conditionalFormatting>
  <conditionalFormatting sqref="DA17">
    <cfRule type="expression" dxfId="1732" priority="221" stopIfTrue="1">
      <formula>AND(NOT(ISBLANK(DA$8)),DA17&gt;DA$8)</formula>
    </cfRule>
    <cfRule type="expression" dxfId="1731" priority="222" stopIfTrue="1">
      <formula>AND(NOT(ISBLANK(DA$8)),DA17&lt;DA$9,NOT(ISBLANK(DA17)))</formula>
    </cfRule>
  </conditionalFormatting>
  <conditionalFormatting sqref="CY17">
    <cfRule type="expression" dxfId="1730" priority="219" stopIfTrue="1">
      <formula>AND(NOT(ISBLANK(CY$8)),CY17&gt;CY$8)</formula>
    </cfRule>
    <cfRule type="expression" dxfId="1729" priority="220" stopIfTrue="1">
      <formula>AND(NOT(ISBLANK(CY$8)),CY17&lt;CY$9,NOT(ISBLANK(CY17)))</formula>
    </cfRule>
  </conditionalFormatting>
  <conditionalFormatting sqref="CW17">
    <cfRule type="expression" dxfId="1728" priority="217" stopIfTrue="1">
      <formula>AND(NOT(ISBLANK(CW$8)),CW17&gt;CW$8)</formula>
    </cfRule>
    <cfRule type="expression" dxfId="1727" priority="218" stopIfTrue="1">
      <formula>AND(NOT(ISBLANK(CW$8)),CW17&lt;CW$9,NOT(ISBLANK(CW17)))</formula>
    </cfRule>
  </conditionalFormatting>
  <conditionalFormatting sqref="CU17">
    <cfRule type="expression" dxfId="1726" priority="215" stopIfTrue="1">
      <formula>AND(NOT(ISBLANK(CU$8)),CU17&gt;CU$8)</formula>
    </cfRule>
    <cfRule type="expression" dxfId="1725" priority="216" stopIfTrue="1">
      <formula>AND(NOT(ISBLANK(CU$8)),CU17&lt;CU$9,NOT(ISBLANK(CU17)))</formula>
    </cfRule>
  </conditionalFormatting>
  <conditionalFormatting sqref="CS17">
    <cfRule type="expression" dxfId="1724" priority="213" stopIfTrue="1">
      <formula>AND(NOT(ISBLANK(CS$8)),CS17&gt;CS$8)</formula>
    </cfRule>
    <cfRule type="expression" dxfId="1723" priority="214" stopIfTrue="1">
      <formula>AND(NOT(ISBLANK(CS$8)),CS17&lt;CS$9,NOT(ISBLANK(CS17)))</formula>
    </cfRule>
  </conditionalFormatting>
  <conditionalFormatting sqref="CQ17">
    <cfRule type="expression" dxfId="1722" priority="211" stopIfTrue="1">
      <formula>AND(NOT(ISBLANK(CQ$8)),CQ17&gt;CQ$8)</formula>
    </cfRule>
    <cfRule type="expression" dxfId="1721" priority="212" stopIfTrue="1">
      <formula>AND(NOT(ISBLANK(CQ$8)),CQ17&lt;CQ$9,NOT(ISBLANK(CQ17)))</formula>
    </cfRule>
  </conditionalFormatting>
  <conditionalFormatting sqref="CO17">
    <cfRule type="expression" dxfId="1720" priority="209" stopIfTrue="1">
      <formula>AND(NOT(ISBLANK(CO$8)),CO17&gt;CO$8)</formula>
    </cfRule>
    <cfRule type="expression" dxfId="1719" priority="210" stopIfTrue="1">
      <formula>AND(NOT(ISBLANK(CO$8)),CO17&lt;CO$9,NOT(ISBLANK(CO17)))</formula>
    </cfRule>
  </conditionalFormatting>
  <conditionalFormatting sqref="CM17">
    <cfRule type="expression" dxfId="1718" priority="207" stopIfTrue="1">
      <formula>AND(NOT(ISBLANK(CM$8)),CM17&gt;CM$8)</formula>
    </cfRule>
    <cfRule type="expression" dxfId="1717" priority="208" stopIfTrue="1">
      <formula>AND(NOT(ISBLANK(CM$8)),CM17&lt;CM$9,NOT(ISBLANK(CM17)))</formula>
    </cfRule>
  </conditionalFormatting>
  <conditionalFormatting sqref="CK17">
    <cfRule type="expression" dxfId="1716" priority="205" stopIfTrue="1">
      <formula>AND(NOT(ISBLANK(CK$8)),CK17&gt;CK$8)</formula>
    </cfRule>
    <cfRule type="expression" dxfId="1715" priority="206" stopIfTrue="1">
      <formula>AND(NOT(ISBLANK(CK$8)),CK17&lt;CK$9,NOT(ISBLANK(CK17)))</formula>
    </cfRule>
  </conditionalFormatting>
  <conditionalFormatting sqref="CI17">
    <cfRule type="expression" dxfId="1714" priority="203" stopIfTrue="1">
      <formula>AND(NOT(ISBLANK(CI$8)),CI17&gt;CI$8)</formula>
    </cfRule>
    <cfRule type="expression" dxfId="1713" priority="204" stopIfTrue="1">
      <formula>AND(NOT(ISBLANK(CI$8)),CI17&lt;CI$9,NOT(ISBLANK(CI17)))</formula>
    </cfRule>
  </conditionalFormatting>
  <conditionalFormatting sqref="CG17">
    <cfRule type="expression" dxfId="1712" priority="201" stopIfTrue="1">
      <formula>AND(NOT(ISBLANK(CG$8)),CG17&gt;CG$8)</formula>
    </cfRule>
    <cfRule type="expression" dxfId="1711" priority="202" stopIfTrue="1">
      <formula>AND(NOT(ISBLANK(CG$8)),CG17&lt;CG$9,NOT(ISBLANK(CG17)))</formula>
    </cfRule>
  </conditionalFormatting>
  <conditionalFormatting sqref="CE17">
    <cfRule type="expression" dxfId="1710" priority="199" stopIfTrue="1">
      <formula>AND(NOT(ISBLANK(CE$8)),CE17&gt;CE$8)</formula>
    </cfRule>
    <cfRule type="expression" dxfId="1709" priority="200" stopIfTrue="1">
      <formula>AND(NOT(ISBLANK(CE$8)),CE17&lt;CE$9,NOT(ISBLANK(CE17)))</formula>
    </cfRule>
  </conditionalFormatting>
  <conditionalFormatting sqref="CC17">
    <cfRule type="expression" dxfId="1708" priority="197" stopIfTrue="1">
      <formula>AND(NOT(ISBLANK(CC$8)),CC17&gt;CC$8)</formula>
    </cfRule>
    <cfRule type="expression" dxfId="1707" priority="198" stopIfTrue="1">
      <formula>AND(NOT(ISBLANK(CC$8)),CC17&lt;CC$9,NOT(ISBLANK(CC17)))</formula>
    </cfRule>
  </conditionalFormatting>
  <conditionalFormatting sqref="CA17">
    <cfRule type="expression" dxfId="1706" priority="195" stopIfTrue="1">
      <formula>AND(NOT(ISBLANK(CA$8)),CA17&gt;CA$8)</formula>
    </cfRule>
    <cfRule type="expression" dxfId="1705" priority="196" stopIfTrue="1">
      <formula>AND(NOT(ISBLANK(CA$8)),CA17&lt;CA$9,NOT(ISBLANK(CA17)))</formula>
    </cfRule>
  </conditionalFormatting>
  <conditionalFormatting sqref="BY17">
    <cfRule type="expression" dxfId="1704" priority="193" stopIfTrue="1">
      <formula>AND(NOT(ISBLANK(BY$8)),BY17&gt;BY$8)</formula>
    </cfRule>
    <cfRule type="expression" dxfId="1703" priority="194" stopIfTrue="1">
      <formula>AND(NOT(ISBLANK(BY$8)),BY17&lt;BY$9,NOT(ISBLANK(BY17)))</formula>
    </cfRule>
  </conditionalFormatting>
  <conditionalFormatting sqref="V14">
    <cfRule type="expression" dxfId="1702" priority="187" stopIfTrue="1">
      <formula>AND(NOT(ISBLANK(V$8)),V14&gt;V$8)</formula>
    </cfRule>
    <cfRule type="expression" dxfId="1701" priority="188" stopIfTrue="1">
      <formula>AND(NOT(ISBLANK(V$8)),V14&lt;V$9,NOT(ISBLANK(V14)))</formula>
    </cfRule>
  </conditionalFormatting>
  <conditionalFormatting sqref="V18">
    <cfRule type="expression" dxfId="1700" priority="185" stopIfTrue="1">
      <formula>AND(NOT(ISBLANK(V$8)),V18&gt;V$8)</formula>
    </cfRule>
    <cfRule type="expression" dxfId="1699" priority="186" stopIfTrue="1">
      <formula>AND(NOT(ISBLANK(V$8)),V18&lt;V$9,NOT(ISBLANK(V18)))</formula>
    </cfRule>
  </conditionalFormatting>
  <conditionalFormatting sqref="V25">
    <cfRule type="expression" dxfId="1698" priority="183" stopIfTrue="1">
      <formula>AND(NOT(ISBLANK(V$8)),V25&gt;V$8)</formula>
    </cfRule>
    <cfRule type="expression" dxfId="1697" priority="184" stopIfTrue="1">
      <formula>AND(NOT(ISBLANK(V$8)),V25&lt;V$9,NOT(ISBLANK(V25)))</formula>
    </cfRule>
  </conditionalFormatting>
  <conditionalFormatting sqref="V32">
    <cfRule type="expression" dxfId="1696" priority="181" stopIfTrue="1">
      <formula>AND(NOT(ISBLANK(V$8)),V32&gt;V$8)</formula>
    </cfRule>
    <cfRule type="expression" dxfId="1695" priority="182" stopIfTrue="1">
      <formula>AND(NOT(ISBLANK(V$8)),V32&lt;V$9,NOT(ISBLANK(V32)))</formula>
    </cfRule>
  </conditionalFormatting>
  <conditionalFormatting sqref="V39">
    <cfRule type="expression" dxfId="1694" priority="179" stopIfTrue="1">
      <formula>AND(NOT(ISBLANK(V$8)),V39&gt;V$8)</formula>
    </cfRule>
    <cfRule type="expression" dxfId="1693" priority="180" stopIfTrue="1">
      <formula>AND(NOT(ISBLANK(V$8)),V39&lt;V$9,NOT(ISBLANK(V39)))</formula>
    </cfRule>
  </conditionalFormatting>
  <conditionalFormatting sqref="X18">
    <cfRule type="expression" dxfId="1692" priority="177" stopIfTrue="1">
      <formula>AND(NOT(ISBLANK(X$8)),X18&gt;X$8)</formula>
    </cfRule>
    <cfRule type="expression" dxfId="1691" priority="178" stopIfTrue="1">
      <formula>AND(NOT(ISBLANK(X$8)),X18&lt;X$9,NOT(ISBLANK(X18)))</formula>
    </cfRule>
  </conditionalFormatting>
  <conditionalFormatting sqref="X25">
    <cfRule type="expression" dxfId="1690" priority="175" stopIfTrue="1">
      <formula>AND(NOT(ISBLANK(X$8)),X25&gt;X$8)</formula>
    </cfRule>
    <cfRule type="expression" dxfId="1689" priority="176" stopIfTrue="1">
      <formula>AND(NOT(ISBLANK(X$8)),X25&lt;X$9,NOT(ISBLANK(X25)))</formula>
    </cfRule>
  </conditionalFormatting>
  <conditionalFormatting sqref="X32">
    <cfRule type="expression" dxfId="1688" priority="173" stopIfTrue="1">
      <formula>AND(NOT(ISBLANK(X$8)),X32&gt;X$8)</formula>
    </cfRule>
    <cfRule type="expression" dxfId="1687" priority="174" stopIfTrue="1">
      <formula>AND(NOT(ISBLANK(X$8)),X32&lt;X$9,NOT(ISBLANK(X32)))</formula>
    </cfRule>
  </conditionalFormatting>
  <conditionalFormatting sqref="X39">
    <cfRule type="expression" dxfId="1686" priority="171" stopIfTrue="1">
      <formula>AND(NOT(ISBLANK(X$8)),X39&gt;X$8)</formula>
    </cfRule>
    <cfRule type="expression" dxfId="1685" priority="172" stopIfTrue="1">
      <formula>AND(NOT(ISBLANK(X$8)),X39&lt;X$9,NOT(ISBLANK(X39)))</formula>
    </cfRule>
  </conditionalFormatting>
  <conditionalFormatting sqref="Z18">
    <cfRule type="expression" dxfId="1684" priority="169" stopIfTrue="1">
      <formula>AND(NOT(ISBLANK(Z$8)),Z18&gt;Z$8)</formula>
    </cfRule>
    <cfRule type="expression" dxfId="1683" priority="170" stopIfTrue="1">
      <formula>AND(NOT(ISBLANK(Z$8)),Z18&lt;Z$9,NOT(ISBLANK(Z18)))</formula>
    </cfRule>
  </conditionalFormatting>
  <conditionalFormatting sqref="Z25">
    <cfRule type="expression" dxfId="1682" priority="167" stopIfTrue="1">
      <formula>AND(NOT(ISBLANK(Z$8)),Z25&gt;Z$8)</formula>
    </cfRule>
    <cfRule type="expression" dxfId="1681" priority="168" stopIfTrue="1">
      <formula>AND(NOT(ISBLANK(Z$8)),Z25&lt;Z$9,NOT(ISBLANK(Z25)))</formula>
    </cfRule>
  </conditionalFormatting>
  <conditionalFormatting sqref="Z32">
    <cfRule type="expression" dxfId="1680" priority="165" stopIfTrue="1">
      <formula>AND(NOT(ISBLANK(Z$8)),Z32&gt;Z$8)</formula>
    </cfRule>
    <cfRule type="expression" dxfId="1679" priority="166" stopIfTrue="1">
      <formula>AND(NOT(ISBLANK(Z$8)),Z32&lt;Z$9,NOT(ISBLANK(Z32)))</formula>
    </cfRule>
  </conditionalFormatting>
  <conditionalFormatting sqref="Z39">
    <cfRule type="expression" dxfId="1678" priority="163" stopIfTrue="1">
      <formula>AND(NOT(ISBLANK(Z$8)),Z39&gt;Z$8)</formula>
    </cfRule>
    <cfRule type="expression" dxfId="1677" priority="164" stopIfTrue="1">
      <formula>AND(NOT(ISBLANK(Z$8)),Z39&lt;Z$9,NOT(ISBLANK(Z39)))</formula>
    </cfRule>
  </conditionalFormatting>
  <conditionalFormatting sqref="AD18">
    <cfRule type="expression" dxfId="1676" priority="161" stopIfTrue="1">
      <formula>AND(NOT(ISBLANK(AD$8)),AD18&gt;AD$8)</formula>
    </cfRule>
    <cfRule type="expression" dxfId="1675" priority="162" stopIfTrue="1">
      <formula>AND(NOT(ISBLANK(AD$8)),AD18&lt;AD$9,NOT(ISBLANK(AD18)))</formula>
    </cfRule>
  </conditionalFormatting>
  <conditionalFormatting sqref="AD25">
    <cfRule type="expression" dxfId="1674" priority="159" stopIfTrue="1">
      <formula>AND(NOT(ISBLANK(AD$8)),AD25&gt;AD$8)</formula>
    </cfRule>
    <cfRule type="expression" dxfId="1673" priority="160" stopIfTrue="1">
      <formula>AND(NOT(ISBLANK(AD$8)),AD25&lt;AD$9,NOT(ISBLANK(AD25)))</formula>
    </cfRule>
  </conditionalFormatting>
  <conditionalFormatting sqref="AD32">
    <cfRule type="expression" dxfId="1672" priority="157" stopIfTrue="1">
      <formula>AND(NOT(ISBLANK(AD$8)),AD32&gt;AD$8)</formula>
    </cfRule>
    <cfRule type="expression" dxfId="1671" priority="158" stopIfTrue="1">
      <formula>AND(NOT(ISBLANK(AD$8)),AD32&lt;AD$9,NOT(ISBLANK(AD32)))</formula>
    </cfRule>
  </conditionalFormatting>
  <conditionalFormatting sqref="AD39">
    <cfRule type="expression" dxfId="1670" priority="155" stopIfTrue="1">
      <formula>AND(NOT(ISBLANK(AD$8)),AD39&gt;AD$8)</formula>
    </cfRule>
    <cfRule type="expression" dxfId="1669" priority="156" stopIfTrue="1">
      <formula>AND(NOT(ISBLANK(AD$8)),AD39&lt;AD$9,NOT(ISBLANK(AD39)))</formula>
    </cfRule>
  </conditionalFormatting>
  <conditionalFormatting sqref="AH18">
    <cfRule type="expression" dxfId="1668" priority="153" stopIfTrue="1">
      <formula>AND(NOT(ISBLANK(AH$8)),AH18&gt;AH$8)</formula>
    </cfRule>
    <cfRule type="expression" dxfId="1667" priority="154" stopIfTrue="1">
      <formula>AND(NOT(ISBLANK(AH$8)),AH18&lt;AH$9,NOT(ISBLANK(AH18)))</formula>
    </cfRule>
  </conditionalFormatting>
  <conditionalFormatting sqref="AH25">
    <cfRule type="expression" dxfId="1666" priority="151" stopIfTrue="1">
      <formula>AND(NOT(ISBLANK(AH$8)),AH25&gt;AH$8)</formula>
    </cfRule>
    <cfRule type="expression" dxfId="1665" priority="152" stopIfTrue="1">
      <formula>AND(NOT(ISBLANK(AH$8)),AH25&lt;AH$9,NOT(ISBLANK(AH25)))</formula>
    </cfRule>
  </conditionalFormatting>
  <conditionalFormatting sqref="AH32">
    <cfRule type="expression" dxfId="1664" priority="149" stopIfTrue="1">
      <formula>AND(NOT(ISBLANK(AH$8)),AH32&gt;AH$8)</formula>
    </cfRule>
    <cfRule type="expression" dxfId="1663" priority="150" stopIfTrue="1">
      <formula>AND(NOT(ISBLANK(AH$8)),AH32&lt;AH$9,NOT(ISBLANK(AH32)))</formula>
    </cfRule>
  </conditionalFormatting>
  <conditionalFormatting sqref="AH39">
    <cfRule type="expression" dxfId="1662" priority="147" stopIfTrue="1">
      <formula>AND(NOT(ISBLANK(AH$8)),AH39&gt;AH$8)</formula>
    </cfRule>
    <cfRule type="expression" dxfId="1661" priority="148" stopIfTrue="1">
      <formula>AND(NOT(ISBLANK(AH$8)),AH39&lt;AH$9,NOT(ISBLANK(AH39)))</formula>
    </cfRule>
  </conditionalFormatting>
  <conditionalFormatting sqref="AL18">
    <cfRule type="expression" dxfId="1660" priority="145" stopIfTrue="1">
      <formula>AND(NOT(ISBLANK(AL$8)),AL18&gt;AL$8)</formula>
    </cfRule>
    <cfRule type="expression" dxfId="1659" priority="146" stopIfTrue="1">
      <formula>AND(NOT(ISBLANK(AL$8)),AL18&lt;AL$9,NOT(ISBLANK(AL18)))</formula>
    </cfRule>
  </conditionalFormatting>
  <conditionalFormatting sqref="AL25">
    <cfRule type="expression" dxfId="1658" priority="143" stopIfTrue="1">
      <formula>AND(NOT(ISBLANK(AL$8)),AL25&gt;AL$8)</formula>
    </cfRule>
    <cfRule type="expression" dxfId="1657" priority="144" stopIfTrue="1">
      <formula>AND(NOT(ISBLANK(AL$8)),AL25&lt;AL$9,NOT(ISBLANK(AL25)))</formula>
    </cfRule>
  </conditionalFormatting>
  <conditionalFormatting sqref="AL32">
    <cfRule type="expression" dxfId="1656" priority="141" stopIfTrue="1">
      <formula>AND(NOT(ISBLANK(AL$8)),AL32&gt;AL$8)</formula>
    </cfRule>
    <cfRule type="expression" dxfId="1655" priority="142" stopIfTrue="1">
      <formula>AND(NOT(ISBLANK(AL$8)),AL32&lt;AL$9,NOT(ISBLANK(AL32)))</formula>
    </cfRule>
  </conditionalFormatting>
  <conditionalFormatting sqref="AL39">
    <cfRule type="expression" dxfId="1654" priority="139" stopIfTrue="1">
      <formula>AND(NOT(ISBLANK(AL$8)),AL39&gt;AL$8)</formula>
    </cfRule>
    <cfRule type="expression" dxfId="1653" priority="140" stopIfTrue="1">
      <formula>AND(NOT(ISBLANK(AL$8)),AL39&lt;AL$9,NOT(ISBLANK(AL39)))</formula>
    </cfRule>
  </conditionalFormatting>
  <conditionalFormatting sqref="AN18">
    <cfRule type="expression" dxfId="1652" priority="137" stopIfTrue="1">
      <formula>AND(NOT(ISBLANK(AN$8)),AN18&gt;AN$8)</formula>
    </cfRule>
    <cfRule type="expression" dxfId="1651" priority="138" stopIfTrue="1">
      <formula>AND(NOT(ISBLANK(AN$8)),AN18&lt;AN$9,NOT(ISBLANK(AN18)))</formula>
    </cfRule>
  </conditionalFormatting>
  <conditionalFormatting sqref="AN25">
    <cfRule type="expression" dxfId="1650" priority="135" stopIfTrue="1">
      <formula>AND(NOT(ISBLANK(AN$8)),AN25&gt;AN$8)</formula>
    </cfRule>
    <cfRule type="expression" dxfId="1649" priority="136" stopIfTrue="1">
      <formula>AND(NOT(ISBLANK(AN$8)),AN25&lt;AN$9,NOT(ISBLANK(AN25)))</formula>
    </cfRule>
  </conditionalFormatting>
  <conditionalFormatting sqref="AN32">
    <cfRule type="expression" dxfId="1648" priority="133" stopIfTrue="1">
      <formula>AND(NOT(ISBLANK(AN$8)),AN32&gt;AN$8)</formula>
    </cfRule>
    <cfRule type="expression" dxfId="1647" priority="134" stopIfTrue="1">
      <formula>AND(NOT(ISBLANK(AN$8)),AN32&lt;AN$9,NOT(ISBLANK(AN32)))</formula>
    </cfRule>
  </conditionalFormatting>
  <conditionalFormatting sqref="AN39">
    <cfRule type="expression" dxfId="1646" priority="131" stopIfTrue="1">
      <formula>AND(NOT(ISBLANK(AN$8)),AN39&gt;AN$8)</formula>
    </cfRule>
    <cfRule type="expression" dxfId="1645" priority="132" stopIfTrue="1">
      <formula>AND(NOT(ISBLANK(AN$8)),AN39&lt;AN$9,NOT(ISBLANK(AN39)))</formula>
    </cfRule>
  </conditionalFormatting>
  <conditionalFormatting sqref="AP18">
    <cfRule type="expression" dxfId="1644" priority="129" stopIfTrue="1">
      <formula>AND(NOT(ISBLANK(AP$8)),AP18&gt;AP$8)</formula>
    </cfRule>
    <cfRule type="expression" dxfId="1643" priority="130" stopIfTrue="1">
      <formula>AND(NOT(ISBLANK(AP$8)),AP18&lt;AP$9,NOT(ISBLANK(AP18)))</formula>
    </cfRule>
  </conditionalFormatting>
  <conditionalFormatting sqref="AP25">
    <cfRule type="expression" dxfId="1642" priority="127" stopIfTrue="1">
      <formula>AND(NOT(ISBLANK(AP$8)),AP25&gt;AP$8)</formula>
    </cfRule>
    <cfRule type="expression" dxfId="1641" priority="128" stopIfTrue="1">
      <formula>AND(NOT(ISBLANK(AP$8)),AP25&lt;AP$9,NOT(ISBLANK(AP25)))</formula>
    </cfRule>
  </conditionalFormatting>
  <conditionalFormatting sqref="AP32">
    <cfRule type="expression" dxfId="1640" priority="125" stopIfTrue="1">
      <formula>AND(NOT(ISBLANK(AP$8)),AP32&gt;AP$8)</formula>
    </cfRule>
    <cfRule type="expression" dxfId="1639" priority="126" stopIfTrue="1">
      <formula>AND(NOT(ISBLANK(AP$8)),AP32&lt;AP$9,NOT(ISBLANK(AP32)))</formula>
    </cfRule>
  </conditionalFormatting>
  <conditionalFormatting sqref="AP39">
    <cfRule type="expression" dxfId="1638" priority="123" stopIfTrue="1">
      <formula>AND(NOT(ISBLANK(AP$8)),AP39&gt;AP$8)</formula>
    </cfRule>
    <cfRule type="expression" dxfId="1637" priority="124" stopIfTrue="1">
      <formula>AND(NOT(ISBLANK(AP$8)),AP39&lt;AP$9,NOT(ISBLANK(AP39)))</formula>
    </cfRule>
  </conditionalFormatting>
  <conditionalFormatting sqref="AR18">
    <cfRule type="expression" dxfId="1636" priority="121" stopIfTrue="1">
      <formula>AND(NOT(ISBLANK(AR$8)),AR18&gt;AR$8)</formula>
    </cfRule>
    <cfRule type="expression" dxfId="1635" priority="122" stopIfTrue="1">
      <formula>AND(NOT(ISBLANK(AR$8)),AR18&lt;AR$9,NOT(ISBLANK(AR18)))</formula>
    </cfRule>
  </conditionalFormatting>
  <conditionalFormatting sqref="AR25">
    <cfRule type="expression" dxfId="1634" priority="119" stopIfTrue="1">
      <formula>AND(NOT(ISBLANK(AR$8)),AR25&gt;AR$8)</formula>
    </cfRule>
    <cfRule type="expression" dxfId="1633" priority="120" stopIfTrue="1">
      <formula>AND(NOT(ISBLANK(AR$8)),AR25&lt;AR$9,NOT(ISBLANK(AR25)))</formula>
    </cfRule>
  </conditionalFormatting>
  <conditionalFormatting sqref="AR32">
    <cfRule type="expression" dxfId="1632" priority="117" stopIfTrue="1">
      <formula>AND(NOT(ISBLANK(AR$8)),AR32&gt;AR$8)</formula>
    </cfRule>
    <cfRule type="expression" dxfId="1631" priority="118" stopIfTrue="1">
      <formula>AND(NOT(ISBLANK(AR$8)),AR32&lt;AR$9,NOT(ISBLANK(AR32)))</formula>
    </cfRule>
  </conditionalFormatting>
  <conditionalFormatting sqref="AR39">
    <cfRule type="expression" dxfId="1630" priority="115" stopIfTrue="1">
      <formula>AND(NOT(ISBLANK(AR$8)),AR39&gt;AR$8)</formula>
    </cfRule>
    <cfRule type="expression" dxfId="1629" priority="116" stopIfTrue="1">
      <formula>AND(NOT(ISBLANK(AR$8)),AR39&lt;AR$9,NOT(ISBLANK(AR39)))</formula>
    </cfRule>
  </conditionalFormatting>
  <conditionalFormatting sqref="AT18">
    <cfRule type="expression" dxfId="1628" priority="113" stopIfTrue="1">
      <formula>AND(NOT(ISBLANK(AT$8)),AT18&gt;AT$8)</formula>
    </cfRule>
    <cfRule type="expression" dxfId="1627" priority="114" stopIfTrue="1">
      <formula>AND(NOT(ISBLANK(AT$8)),AT18&lt;AT$9,NOT(ISBLANK(AT18)))</formula>
    </cfRule>
  </conditionalFormatting>
  <conditionalFormatting sqref="AT25">
    <cfRule type="expression" dxfId="1626" priority="111" stopIfTrue="1">
      <formula>AND(NOT(ISBLANK(AT$8)),AT25&gt;AT$8)</formula>
    </cfRule>
    <cfRule type="expression" dxfId="1625" priority="112" stopIfTrue="1">
      <formula>AND(NOT(ISBLANK(AT$8)),AT25&lt;AT$9,NOT(ISBLANK(AT25)))</formula>
    </cfRule>
  </conditionalFormatting>
  <conditionalFormatting sqref="AT32">
    <cfRule type="expression" dxfId="1624" priority="109" stopIfTrue="1">
      <formula>AND(NOT(ISBLANK(AT$8)),AT32&gt;AT$8)</formula>
    </cfRule>
    <cfRule type="expression" dxfId="1623" priority="110" stopIfTrue="1">
      <formula>AND(NOT(ISBLANK(AT$8)),AT32&lt;AT$9,NOT(ISBLANK(AT32)))</formula>
    </cfRule>
  </conditionalFormatting>
  <conditionalFormatting sqref="AT39">
    <cfRule type="expression" dxfId="1622" priority="107" stopIfTrue="1">
      <formula>AND(NOT(ISBLANK(AT$8)),AT39&gt;AT$8)</formula>
    </cfRule>
    <cfRule type="expression" dxfId="1621" priority="108" stopIfTrue="1">
      <formula>AND(NOT(ISBLANK(AT$8)),AT39&lt;AT$9,NOT(ISBLANK(AT39)))</formula>
    </cfRule>
  </conditionalFormatting>
  <conditionalFormatting sqref="AV18">
    <cfRule type="expression" dxfId="1620" priority="105" stopIfTrue="1">
      <formula>AND(NOT(ISBLANK(AV$8)),AV18&gt;AV$8)</formula>
    </cfRule>
    <cfRule type="expression" dxfId="1619" priority="106" stopIfTrue="1">
      <formula>AND(NOT(ISBLANK(AV$8)),AV18&lt;AV$9,NOT(ISBLANK(AV18)))</formula>
    </cfRule>
  </conditionalFormatting>
  <conditionalFormatting sqref="AV25">
    <cfRule type="expression" dxfId="1618" priority="103" stopIfTrue="1">
      <formula>AND(NOT(ISBLANK(AV$8)),AV25&gt;AV$8)</formula>
    </cfRule>
    <cfRule type="expression" dxfId="1617" priority="104" stopIfTrue="1">
      <formula>AND(NOT(ISBLANK(AV$8)),AV25&lt;AV$9,NOT(ISBLANK(AV25)))</formula>
    </cfRule>
  </conditionalFormatting>
  <conditionalFormatting sqref="AV32">
    <cfRule type="expression" dxfId="1616" priority="101" stopIfTrue="1">
      <formula>AND(NOT(ISBLANK(AV$8)),AV32&gt;AV$8)</formula>
    </cfRule>
    <cfRule type="expression" dxfId="1615" priority="102" stopIfTrue="1">
      <formula>AND(NOT(ISBLANK(AV$8)),AV32&lt;AV$9,NOT(ISBLANK(AV32)))</formula>
    </cfRule>
  </conditionalFormatting>
  <conditionalFormatting sqref="AV39">
    <cfRule type="expression" dxfId="1614" priority="99" stopIfTrue="1">
      <formula>AND(NOT(ISBLANK(AV$8)),AV39&gt;AV$8)</formula>
    </cfRule>
    <cfRule type="expression" dxfId="1613" priority="100" stopIfTrue="1">
      <formula>AND(NOT(ISBLANK(AV$8)),AV39&lt;AV$9,NOT(ISBLANK(AV39)))</formula>
    </cfRule>
  </conditionalFormatting>
  <conditionalFormatting sqref="BB18">
    <cfRule type="expression" dxfId="1612" priority="97" stopIfTrue="1">
      <formula>AND(NOT(ISBLANK(BB$8)),BB18&gt;BB$8)</formula>
    </cfRule>
    <cfRule type="expression" dxfId="1611" priority="98" stopIfTrue="1">
      <formula>AND(NOT(ISBLANK(BB$8)),BB18&lt;BB$9,NOT(ISBLANK(BB18)))</formula>
    </cfRule>
  </conditionalFormatting>
  <conditionalFormatting sqref="BP18">
    <cfRule type="expression" dxfId="1610" priority="95" stopIfTrue="1">
      <formula>AND(NOT(ISBLANK(BP$8)),BP18&gt;BP$8)</formula>
    </cfRule>
    <cfRule type="expression" dxfId="1609" priority="96" stopIfTrue="1">
      <formula>AND(NOT(ISBLANK(BP$8)),BP18&lt;BP$9,NOT(ISBLANK(BP18)))</formula>
    </cfRule>
  </conditionalFormatting>
  <conditionalFormatting sqref="BP25">
    <cfRule type="expression" dxfId="1608" priority="93" stopIfTrue="1">
      <formula>AND(NOT(ISBLANK(BP$8)),BP25&gt;BP$8)</formula>
    </cfRule>
    <cfRule type="expression" dxfId="1607" priority="94" stopIfTrue="1">
      <formula>AND(NOT(ISBLANK(BP$8)),BP25&lt;BP$9,NOT(ISBLANK(BP25)))</formula>
    </cfRule>
  </conditionalFormatting>
  <conditionalFormatting sqref="BP32">
    <cfRule type="expression" dxfId="1606" priority="91" stopIfTrue="1">
      <formula>AND(NOT(ISBLANK(BP$8)),BP32&gt;BP$8)</formula>
    </cfRule>
    <cfRule type="expression" dxfId="1605" priority="92" stopIfTrue="1">
      <formula>AND(NOT(ISBLANK(BP$8)),BP32&lt;BP$9,NOT(ISBLANK(BP32)))</formula>
    </cfRule>
  </conditionalFormatting>
  <conditionalFormatting sqref="BP39">
    <cfRule type="expression" dxfId="1604" priority="89" stopIfTrue="1">
      <formula>AND(NOT(ISBLANK(BP$8)),BP39&gt;BP$8)</formula>
    </cfRule>
    <cfRule type="expression" dxfId="1603" priority="90" stopIfTrue="1">
      <formula>AND(NOT(ISBLANK(BP$8)),BP39&lt;BP$9,NOT(ISBLANK(BP39)))</formula>
    </cfRule>
  </conditionalFormatting>
  <conditionalFormatting sqref="BT18">
    <cfRule type="expression" dxfId="1602" priority="87" stopIfTrue="1">
      <formula>AND(NOT(ISBLANK(BT$8)),BT18&gt;BT$8)</formula>
    </cfRule>
    <cfRule type="expression" dxfId="1601" priority="88" stopIfTrue="1">
      <formula>AND(NOT(ISBLANK(BT$8)),BT18&lt;BT$9,NOT(ISBLANK(BT18)))</formula>
    </cfRule>
  </conditionalFormatting>
  <conditionalFormatting sqref="BT25">
    <cfRule type="expression" dxfId="1600" priority="85" stopIfTrue="1">
      <formula>AND(NOT(ISBLANK(BT$8)),BT25&gt;BT$8)</formula>
    </cfRule>
    <cfRule type="expression" dxfId="1599" priority="86" stopIfTrue="1">
      <formula>AND(NOT(ISBLANK(BT$8)),BT25&lt;BT$9,NOT(ISBLANK(BT25)))</formula>
    </cfRule>
  </conditionalFormatting>
  <conditionalFormatting sqref="BT32">
    <cfRule type="expression" dxfId="1598" priority="83" stopIfTrue="1">
      <formula>AND(NOT(ISBLANK(BT$8)),BT32&gt;BT$8)</formula>
    </cfRule>
    <cfRule type="expression" dxfId="1597" priority="84" stopIfTrue="1">
      <formula>AND(NOT(ISBLANK(BT$8)),BT32&lt;BT$9,NOT(ISBLANK(BT32)))</formula>
    </cfRule>
  </conditionalFormatting>
  <conditionalFormatting sqref="BT39">
    <cfRule type="expression" dxfId="1596" priority="81" stopIfTrue="1">
      <formula>AND(NOT(ISBLANK(BT$8)),BT39&gt;BT$8)</formula>
    </cfRule>
    <cfRule type="expression" dxfId="1595" priority="82" stopIfTrue="1">
      <formula>AND(NOT(ISBLANK(BT$8)),BT39&lt;BT$9,NOT(ISBLANK(BT39)))</formula>
    </cfRule>
  </conditionalFormatting>
  <conditionalFormatting sqref="BV18">
    <cfRule type="expression" dxfId="1594" priority="79" stopIfTrue="1">
      <formula>AND(NOT(ISBLANK(BV$8)),BV18&gt;BV$8)</formula>
    </cfRule>
    <cfRule type="expression" dxfId="1593" priority="80" stopIfTrue="1">
      <formula>AND(NOT(ISBLANK(BV$8)),BV18&lt;BV$9,NOT(ISBLANK(BV18)))</formula>
    </cfRule>
  </conditionalFormatting>
  <conditionalFormatting sqref="BV25">
    <cfRule type="expression" dxfId="1592" priority="77" stopIfTrue="1">
      <formula>AND(NOT(ISBLANK(BV$8)),BV25&gt;BV$8)</formula>
    </cfRule>
    <cfRule type="expression" dxfId="1591" priority="78" stopIfTrue="1">
      <formula>AND(NOT(ISBLANK(BV$8)),BV25&lt;BV$9,NOT(ISBLANK(BV25)))</formula>
    </cfRule>
  </conditionalFormatting>
  <conditionalFormatting sqref="BV32">
    <cfRule type="expression" dxfId="1590" priority="75" stopIfTrue="1">
      <formula>AND(NOT(ISBLANK(BV$8)),BV32&gt;BV$8)</formula>
    </cfRule>
    <cfRule type="expression" dxfId="1589" priority="76" stopIfTrue="1">
      <formula>AND(NOT(ISBLANK(BV$8)),BV32&lt;BV$9,NOT(ISBLANK(BV32)))</formula>
    </cfRule>
  </conditionalFormatting>
  <conditionalFormatting sqref="BV39">
    <cfRule type="expression" dxfId="1588" priority="73" stopIfTrue="1">
      <formula>AND(NOT(ISBLANK(BV$8)),BV39&gt;BV$8)</formula>
    </cfRule>
    <cfRule type="expression" dxfId="1587" priority="74" stopIfTrue="1">
      <formula>AND(NOT(ISBLANK(BV$8)),BV39&lt;BV$9,NOT(ISBLANK(BV39)))</formula>
    </cfRule>
  </conditionalFormatting>
  <conditionalFormatting sqref="BX18">
    <cfRule type="expression" dxfId="1586" priority="71" stopIfTrue="1">
      <formula>AND(NOT(ISBLANK(BX$8)),BX18&gt;BX$8)</formula>
    </cfRule>
    <cfRule type="expression" dxfId="1585" priority="72" stopIfTrue="1">
      <formula>AND(NOT(ISBLANK(BX$8)),BX18&lt;BX$9,NOT(ISBLANK(BX18)))</formula>
    </cfRule>
  </conditionalFormatting>
  <conditionalFormatting sqref="BX25">
    <cfRule type="expression" dxfId="1584" priority="69" stopIfTrue="1">
      <formula>AND(NOT(ISBLANK(BX$8)),BX25&gt;BX$8)</formula>
    </cfRule>
    <cfRule type="expression" dxfId="1583" priority="70" stopIfTrue="1">
      <formula>AND(NOT(ISBLANK(BX$8)),BX25&lt;BX$9,NOT(ISBLANK(BX25)))</formula>
    </cfRule>
  </conditionalFormatting>
  <conditionalFormatting sqref="BX32">
    <cfRule type="expression" dxfId="1582" priority="67" stopIfTrue="1">
      <formula>AND(NOT(ISBLANK(BX$8)),BX32&gt;BX$8)</formula>
    </cfRule>
    <cfRule type="expression" dxfId="1581" priority="68" stopIfTrue="1">
      <formula>AND(NOT(ISBLANK(BX$8)),BX32&lt;BX$9,NOT(ISBLANK(BX32)))</formula>
    </cfRule>
  </conditionalFormatting>
  <conditionalFormatting sqref="BX39">
    <cfRule type="expression" dxfId="1580" priority="65" stopIfTrue="1">
      <formula>AND(NOT(ISBLANK(BX$8)),BX39&gt;BX$8)</formula>
    </cfRule>
    <cfRule type="expression" dxfId="1579" priority="66" stopIfTrue="1">
      <formula>AND(NOT(ISBLANK(BX$8)),BX39&lt;BX$9,NOT(ISBLANK(BX39)))</formula>
    </cfRule>
  </conditionalFormatting>
  <conditionalFormatting sqref="BZ18">
    <cfRule type="expression" dxfId="1578" priority="63" stopIfTrue="1">
      <formula>AND(NOT(ISBLANK(BZ$8)),BZ18&gt;BZ$8)</formula>
    </cfRule>
    <cfRule type="expression" dxfId="1577" priority="64" stopIfTrue="1">
      <formula>AND(NOT(ISBLANK(BZ$8)),BZ18&lt;BZ$9,NOT(ISBLANK(BZ18)))</formula>
    </cfRule>
  </conditionalFormatting>
  <conditionalFormatting sqref="CB18">
    <cfRule type="expression" dxfId="1576" priority="61" stopIfTrue="1">
      <formula>AND(NOT(ISBLANK(CB$8)),CB18&gt;CB$8)</formula>
    </cfRule>
    <cfRule type="expression" dxfId="1575" priority="62" stopIfTrue="1">
      <formula>AND(NOT(ISBLANK(CB$8)),CB18&lt;CB$9,NOT(ISBLANK(CB18)))</formula>
    </cfRule>
  </conditionalFormatting>
  <conditionalFormatting sqref="CD18">
    <cfRule type="expression" dxfId="1574" priority="59" stopIfTrue="1">
      <formula>AND(NOT(ISBLANK(CD$8)),CD18&gt;CD$8)</formula>
    </cfRule>
    <cfRule type="expression" dxfId="1573" priority="60" stopIfTrue="1">
      <formula>AND(NOT(ISBLANK(CD$8)),CD18&lt;CD$9,NOT(ISBLANK(CD18)))</formula>
    </cfRule>
  </conditionalFormatting>
  <conditionalFormatting sqref="CF18">
    <cfRule type="expression" dxfId="1572" priority="57" stopIfTrue="1">
      <formula>AND(NOT(ISBLANK(CF$8)),CF18&gt;CF$8)</formula>
    </cfRule>
    <cfRule type="expression" dxfId="1571" priority="58" stopIfTrue="1">
      <formula>AND(NOT(ISBLANK(CF$8)),CF18&lt;CF$9,NOT(ISBLANK(CF18)))</formula>
    </cfRule>
  </conditionalFormatting>
  <conditionalFormatting sqref="CH18">
    <cfRule type="expression" dxfId="1570" priority="55" stopIfTrue="1">
      <formula>AND(NOT(ISBLANK(CH$8)),CH18&gt;CH$8)</formula>
    </cfRule>
    <cfRule type="expression" dxfId="1569" priority="56" stopIfTrue="1">
      <formula>AND(NOT(ISBLANK(CH$8)),CH18&lt;CH$9,NOT(ISBLANK(CH18)))</formula>
    </cfRule>
  </conditionalFormatting>
  <conditionalFormatting sqref="CJ18">
    <cfRule type="expression" dxfId="1568" priority="53" stopIfTrue="1">
      <formula>AND(NOT(ISBLANK(CJ$8)),CJ18&gt;CJ$8)</formula>
    </cfRule>
    <cfRule type="expression" dxfId="1567" priority="54" stopIfTrue="1">
      <formula>AND(NOT(ISBLANK(CJ$8)),CJ18&lt;CJ$9,NOT(ISBLANK(CJ18)))</formula>
    </cfRule>
  </conditionalFormatting>
  <conditionalFormatting sqref="CL18">
    <cfRule type="expression" dxfId="1566" priority="51" stopIfTrue="1">
      <formula>AND(NOT(ISBLANK(CL$8)),CL18&gt;CL$8)</formula>
    </cfRule>
    <cfRule type="expression" dxfId="1565" priority="52" stopIfTrue="1">
      <formula>AND(NOT(ISBLANK(CL$8)),CL18&lt;CL$9,NOT(ISBLANK(CL18)))</formula>
    </cfRule>
  </conditionalFormatting>
  <conditionalFormatting sqref="CN18">
    <cfRule type="expression" dxfId="1564" priority="49" stopIfTrue="1">
      <formula>AND(NOT(ISBLANK(CN$8)),CN18&gt;CN$8)</formula>
    </cfRule>
    <cfRule type="expression" dxfId="1563" priority="50" stopIfTrue="1">
      <formula>AND(NOT(ISBLANK(CN$8)),CN18&lt;CN$9,NOT(ISBLANK(CN18)))</formula>
    </cfRule>
  </conditionalFormatting>
  <conditionalFormatting sqref="CP18">
    <cfRule type="expression" dxfId="1562" priority="47" stopIfTrue="1">
      <formula>AND(NOT(ISBLANK(CP$8)),CP18&gt;CP$8)</formula>
    </cfRule>
    <cfRule type="expression" dxfId="1561" priority="48" stopIfTrue="1">
      <formula>AND(NOT(ISBLANK(CP$8)),CP18&lt;CP$9,NOT(ISBLANK(CP18)))</formula>
    </cfRule>
  </conditionalFormatting>
  <conditionalFormatting sqref="CR18">
    <cfRule type="expression" dxfId="1560" priority="45" stopIfTrue="1">
      <formula>AND(NOT(ISBLANK(CR$8)),CR18&gt;CR$8)</formula>
    </cfRule>
    <cfRule type="expression" dxfId="1559" priority="46" stopIfTrue="1">
      <formula>AND(NOT(ISBLANK(CR$8)),CR18&lt;CR$9,NOT(ISBLANK(CR18)))</formula>
    </cfRule>
  </conditionalFormatting>
  <conditionalFormatting sqref="CT18">
    <cfRule type="expression" dxfId="1558" priority="43" stopIfTrue="1">
      <formula>AND(NOT(ISBLANK(CT$8)),CT18&gt;CT$8)</formula>
    </cfRule>
    <cfRule type="expression" dxfId="1557" priority="44" stopIfTrue="1">
      <formula>AND(NOT(ISBLANK(CT$8)),CT18&lt;CT$9,NOT(ISBLANK(CT18)))</formula>
    </cfRule>
  </conditionalFormatting>
  <conditionalFormatting sqref="CV18">
    <cfRule type="expression" dxfId="1556" priority="41" stopIfTrue="1">
      <formula>AND(NOT(ISBLANK(CV$8)),CV18&gt;CV$8)</formula>
    </cfRule>
    <cfRule type="expression" dxfId="1555" priority="42" stopIfTrue="1">
      <formula>AND(NOT(ISBLANK(CV$8)),CV18&lt;CV$9,NOT(ISBLANK(CV18)))</formula>
    </cfRule>
  </conditionalFormatting>
  <conditionalFormatting sqref="CX18">
    <cfRule type="expression" dxfId="1554" priority="39" stopIfTrue="1">
      <formula>AND(NOT(ISBLANK(CX$8)),CX18&gt;CX$8)</formula>
    </cfRule>
    <cfRule type="expression" dxfId="1553" priority="40" stopIfTrue="1">
      <formula>AND(NOT(ISBLANK(CX$8)),CX18&lt;CX$9,NOT(ISBLANK(CX18)))</formula>
    </cfRule>
  </conditionalFormatting>
  <conditionalFormatting sqref="CZ18">
    <cfRule type="expression" dxfId="1552" priority="37" stopIfTrue="1">
      <formula>AND(NOT(ISBLANK(CZ$8)),CZ18&gt;CZ$8)</formula>
    </cfRule>
    <cfRule type="expression" dxfId="1551" priority="38" stopIfTrue="1">
      <formula>AND(NOT(ISBLANK(CZ$8)),CZ18&lt;CZ$9,NOT(ISBLANK(CZ18)))</formula>
    </cfRule>
  </conditionalFormatting>
  <conditionalFormatting sqref="DB18">
    <cfRule type="expression" dxfId="1550" priority="35" stopIfTrue="1">
      <formula>AND(NOT(ISBLANK(DB$8)),DB18&gt;DB$8)</formula>
    </cfRule>
    <cfRule type="expression" dxfId="1549" priority="36" stopIfTrue="1">
      <formula>AND(NOT(ISBLANK(DB$8)),DB18&lt;DB$9,NOT(ISBLANK(DB18)))</formula>
    </cfRule>
  </conditionalFormatting>
  <conditionalFormatting sqref="DD18">
    <cfRule type="expression" dxfId="1548" priority="33" stopIfTrue="1">
      <formula>AND(NOT(ISBLANK(DD$8)),DD18&gt;DD$8)</formula>
    </cfRule>
    <cfRule type="expression" dxfId="1547" priority="34" stopIfTrue="1">
      <formula>AND(NOT(ISBLANK(DD$8)),DD18&lt;DD$9,NOT(ISBLANK(DD18)))</formula>
    </cfRule>
  </conditionalFormatting>
  <conditionalFormatting sqref="DF18">
    <cfRule type="expression" dxfId="1546" priority="31" stopIfTrue="1">
      <formula>AND(NOT(ISBLANK(DF$8)),DF18&gt;DF$8)</formula>
    </cfRule>
    <cfRule type="expression" dxfId="1545" priority="32" stopIfTrue="1">
      <formula>AND(NOT(ISBLANK(DF$8)),DF18&lt;DF$9,NOT(ISBLANK(DF18)))</formula>
    </cfRule>
  </conditionalFormatting>
  <conditionalFormatting sqref="DH18">
    <cfRule type="expression" dxfId="1544" priority="29" stopIfTrue="1">
      <formula>AND(NOT(ISBLANK(DH$8)),DH18&gt;DH$8)</formula>
    </cfRule>
    <cfRule type="expression" dxfId="1543" priority="30" stopIfTrue="1">
      <formula>AND(NOT(ISBLANK(DH$8)),DH18&lt;DH$9,NOT(ISBLANK(DH18)))</formula>
    </cfRule>
  </conditionalFormatting>
  <conditionalFormatting sqref="DJ18">
    <cfRule type="expression" dxfId="1542" priority="27" stopIfTrue="1">
      <formula>AND(NOT(ISBLANK(DJ$8)),DJ18&gt;DJ$8)</formula>
    </cfRule>
    <cfRule type="expression" dxfId="1541" priority="28" stopIfTrue="1">
      <formula>AND(NOT(ISBLANK(DJ$8)),DJ18&lt;DJ$9,NOT(ISBLANK(DJ18)))</formula>
    </cfRule>
  </conditionalFormatting>
  <conditionalFormatting sqref="DL18">
    <cfRule type="expression" dxfId="1540" priority="25" stopIfTrue="1">
      <formula>AND(NOT(ISBLANK(DL$8)),DL18&gt;DL$8)</formula>
    </cfRule>
    <cfRule type="expression" dxfId="1539" priority="26" stopIfTrue="1">
      <formula>AND(NOT(ISBLANK(DL$8)),DL18&lt;DL$9,NOT(ISBLANK(DL18)))</formula>
    </cfRule>
  </conditionalFormatting>
  <conditionalFormatting sqref="DN18">
    <cfRule type="expression" dxfId="1538" priority="23" stopIfTrue="1">
      <formula>AND(NOT(ISBLANK(DN$8)),DN18&gt;DN$8)</formula>
    </cfRule>
    <cfRule type="expression" dxfId="1537" priority="24" stopIfTrue="1">
      <formula>AND(NOT(ISBLANK(DN$8)),DN18&lt;DN$9,NOT(ISBLANK(DN18)))</formula>
    </cfRule>
  </conditionalFormatting>
  <conditionalFormatting sqref="DP18">
    <cfRule type="expression" dxfId="1536" priority="21" stopIfTrue="1">
      <formula>AND(NOT(ISBLANK(DP$8)),DP18&gt;DP$8)</formula>
    </cfRule>
    <cfRule type="expression" dxfId="1535" priority="22" stopIfTrue="1">
      <formula>AND(NOT(ISBLANK(DP$8)),DP18&lt;DP$9,NOT(ISBLANK(DP18)))</formula>
    </cfRule>
  </conditionalFormatting>
  <conditionalFormatting sqref="DR18">
    <cfRule type="expression" dxfId="1534" priority="19" stopIfTrue="1">
      <formula>AND(NOT(ISBLANK(DR$8)),DR18&gt;DR$8)</formula>
    </cfRule>
    <cfRule type="expression" dxfId="1533" priority="20" stopIfTrue="1">
      <formula>AND(NOT(ISBLANK(DR$8)),DR18&lt;DR$9,NOT(ISBLANK(DR18)))</formula>
    </cfRule>
  </conditionalFormatting>
  <conditionalFormatting sqref="DT18">
    <cfRule type="expression" dxfId="1532" priority="17" stopIfTrue="1">
      <formula>AND(NOT(ISBLANK(DT$8)),DT18&gt;DT$8)</formula>
    </cfRule>
    <cfRule type="expression" dxfId="1531" priority="18" stopIfTrue="1">
      <formula>AND(NOT(ISBLANK(DT$8)),DT18&lt;DT$9,NOT(ISBLANK(DT18)))</formula>
    </cfRule>
  </conditionalFormatting>
  <conditionalFormatting sqref="AF18">
    <cfRule type="expression" dxfId="1530" priority="15" stopIfTrue="1">
      <formula>AND(NOT(ISBLANK(AF$8)),AF18&gt;AF$8)</formula>
    </cfRule>
    <cfRule type="expression" dxfId="1529" priority="16" stopIfTrue="1">
      <formula>AND(NOT(ISBLANK(AF$8)),AF18&lt;AF$9,NOT(ISBLANK(AF18)))</formula>
    </cfRule>
  </conditionalFormatting>
  <conditionalFormatting sqref="AV26">
    <cfRule type="expression" dxfId="1528" priority="13" stopIfTrue="1">
      <formula>AND(NOT(ISBLANK(AV$8)),AV26&gt;AV$8)</formula>
    </cfRule>
    <cfRule type="expression" dxfId="1527" priority="14" stopIfTrue="1">
      <formula>AND(NOT(ISBLANK(AV$8)),AV26&lt;AV$9,NOT(ISBLANK(AV26)))</formula>
    </cfRule>
  </conditionalFormatting>
  <conditionalFormatting sqref="AV34">
    <cfRule type="expression" dxfId="1526" priority="11" stopIfTrue="1">
      <formula>AND(NOT(ISBLANK(AV$8)),AV34&gt;AV$8)</formula>
    </cfRule>
    <cfRule type="expression" dxfId="1525" priority="12" stopIfTrue="1">
      <formula>AND(NOT(ISBLANK(AV$8)),AV34&lt;AV$9,NOT(ISBLANK(AV34)))</formula>
    </cfRule>
  </conditionalFormatting>
  <conditionalFormatting sqref="AV41">
    <cfRule type="expression" dxfId="1524" priority="9" stopIfTrue="1">
      <formula>AND(NOT(ISBLANK(AV$8)),AV41&gt;AV$8)</formula>
    </cfRule>
    <cfRule type="expression" dxfId="1523" priority="10" stopIfTrue="1">
      <formula>AND(NOT(ISBLANK(AV$8)),AV41&lt;AV$9,NOT(ISBLANK(AV41)))</formula>
    </cfRule>
  </conditionalFormatting>
  <conditionalFormatting sqref="BF18">
    <cfRule type="expression" dxfId="1522" priority="7" stopIfTrue="1">
      <formula>AND(NOT(ISBLANK(BF$8)),BF18&gt;BF$8)</formula>
    </cfRule>
    <cfRule type="expression" dxfId="1521" priority="8" stopIfTrue="1">
      <formula>AND(NOT(ISBLANK(BF$8)),BF18&lt;BF$9,NOT(ISBLANK(BF18)))</formula>
    </cfRule>
  </conditionalFormatting>
  <conditionalFormatting sqref="BJ18">
    <cfRule type="expression" dxfId="1520" priority="5" stopIfTrue="1">
      <formula>AND(NOT(ISBLANK(BJ$8)),BJ18&gt;BJ$8)</formula>
    </cfRule>
    <cfRule type="expression" dxfId="1519" priority="6" stopIfTrue="1">
      <formula>AND(NOT(ISBLANK(BJ$8)),BJ18&lt;BJ$9,NOT(ISBLANK(BJ18)))</formula>
    </cfRule>
  </conditionalFormatting>
  <conditionalFormatting sqref="BR18">
    <cfRule type="expression" dxfId="1518" priority="3" stopIfTrue="1">
      <formula>AND(NOT(ISBLANK(BR$8)),BR18&gt;BR$8)</formula>
    </cfRule>
    <cfRule type="expression" dxfId="1517" priority="4" stopIfTrue="1">
      <formula>AND(NOT(ISBLANK(BR$8)),BR18&lt;BR$9,NOT(ISBLANK(BR18)))</formula>
    </cfRule>
  </conditionalFormatting>
  <conditionalFormatting sqref="AV14">
    <cfRule type="expression" dxfId="1516" priority="1" stopIfTrue="1">
      <formula>AND(NOT(ISBLANK(AV$8)),AV14&gt;AV$8)</formula>
    </cfRule>
    <cfRule type="expression" dxfId="1515" priority="2" stopIfTrue="1">
      <formula>AND(NOT(ISBLANK(AV$8)),AV14&lt;AV$9,NOT(ISBLANK(AV14)))</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24</v>
      </c>
      <c r="Z4" s="234"/>
      <c r="AA4" s="233">
        <v>25</v>
      </c>
      <c r="AB4" s="234"/>
      <c r="AC4" s="233">
        <v>29</v>
      </c>
      <c r="AD4" s="234"/>
      <c r="AE4" s="233">
        <v>38</v>
      </c>
      <c r="AF4" s="234"/>
      <c r="AG4" s="233">
        <v>33</v>
      </c>
      <c r="AH4" s="234"/>
      <c r="AI4" s="233">
        <v>31</v>
      </c>
      <c r="AJ4" s="234"/>
      <c r="AK4" s="233">
        <v>35</v>
      </c>
      <c r="AL4" s="234"/>
      <c r="AM4" s="233">
        <v>37</v>
      </c>
      <c r="AN4" s="234"/>
      <c r="AO4" s="233">
        <v>39</v>
      </c>
      <c r="AP4" s="234"/>
      <c r="AQ4" s="233">
        <v>43</v>
      </c>
      <c r="AR4" s="234"/>
      <c r="AS4" s="233">
        <v>44</v>
      </c>
      <c r="AT4" s="234"/>
      <c r="AU4" s="233">
        <v>45</v>
      </c>
      <c r="AV4" s="234"/>
      <c r="AW4" s="233">
        <v>40</v>
      </c>
      <c r="AX4" s="234"/>
      <c r="AY4" s="233">
        <v>42</v>
      </c>
      <c r="AZ4" s="234"/>
      <c r="BA4" s="233">
        <v>50</v>
      </c>
      <c r="BB4" s="234"/>
      <c r="BC4" s="233">
        <v>46</v>
      </c>
      <c r="BD4" s="234"/>
      <c r="BE4" s="233">
        <v>47</v>
      </c>
      <c r="BF4" s="234"/>
      <c r="BG4" s="233">
        <v>48</v>
      </c>
      <c r="BH4" s="234"/>
      <c r="BI4" s="233">
        <v>52</v>
      </c>
      <c r="BJ4" s="234"/>
      <c r="BK4" s="233">
        <v>53</v>
      </c>
      <c r="BL4" s="234"/>
      <c r="BM4" s="233">
        <v>61</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81</v>
      </c>
      <c r="DL4" s="234"/>
      <c r="DM4" s="233">
        <v>62</v>
      </c>
      <c r="DN4" s="234"/>
      <c r="DO4" s="233">
        <v>84</v>
      </c>
      <c r="DP4" s="234"/>
      <c r="DQ4" s="233">
        <v>85</v>
      </c>
      <c r="DR4" s="234"/>
      <c r="DS4" s="233">
        <v>87</v>
      </c>
      <c r="DT4" s="234"/>
      <c r="DU4" s="233"/>
      <c r="DV4" s="234"/>
      <c r="DW4" s="19"/>
    </row>
    <row r="5" spans="1:137" s="1" customFormat="1" ht="25.5" customHeight="1">
      <c r="A5" s="17"/>
      <c r="B5" s="18" t="s">
        <v>10</v>
      </c>
      <c r="C5" s="199" t="s">
        <v>137</v>
      </c>
      <c r="D5" s="200"/>
      <c r="E5" s="199" t="s">
        <v>97</v>
      </c>
      <c r="F5" s="200"/>
      <c r="G5" s="199" t="s">
        <v>98</v>
      </c>
      <c r="H5" s="200"/>
      <c r="I5" s="199" t="s">
        <v>100</v>
      </c>
      <c r="J5" s="200"/>
      <c r="K5" s="199" t="s">
        <v>99</v>
      </c>
      <c r="L5" s="200"/>
      <c r="M5" s="199" t="s">
        <v>103</v>
      </c>
      <c r="N5" s="200"/>
      <c r="O5" s="199" t="s">
        <v>104</v>
      </c>
      <c r="P5" s="200"/>
      <c r="Q5" s="199" t="s">
        <v>101</v>
      </c>
      <c r="R5" s="200"/>
      <c r="S5" s="199" t="s">
        <v>102</v>
      </c>
      <c r="T5" s="200"/>
      <c r="U5" s="199" t="s">
        <v>36</v>
      </c>
      <c r="V5" s="200"/>
      <c r="W5" s="199" t="s">
        <v>93</v>
      </c>
      <c r="X5" s="200"/>
      <c r="Y5" s="199" t="s">
        <v>166</v>
      </c>
      <c r="Z5" s="200"/>
      <c r="AA5" s="199" t="s">
        <v>195</v>
      </c>
      <c r="AB5" s="200"/>
      <c r="AC5" s="199" t="s">
        <v>196</v>
      </c>
      <c r="AD5" s="200"/>
      <c r="AE5" s="199" t="s">
        <v>17</v>
      </c>
      <c r="AF5" s="200"/>
      <c r="AG5" s="199" t="s">
        <v>197</v>
      </c>
      <c r="AH5" s="200"/>
      <c r="AI5" s="199" t="s">
        <v>164</v>
      </c>
      <c r="AJ5" s="200"/>
      <c r="AK5" s="199" t="s">
        <v>198</v>
      </c>
      <c r="AL5" s="200"/>
      <c r="AM5" s="199" t="s">
        <v>199</v>
      </c>
      <c r="AN5" s="200"/>
      <c r="AO5" s="199" t="s">
        <v>252</v>
      </c>
      <c r="AP5" s="200"/>
      <c r="AQ5" s="199" t="s">
        <v>241</v>
      </c>
      <c r="AR5" s="200"/>
      <c r="AS5" s="199" t="s">
        <v>107</v>
      </c>
      <c r="AT5" s="200"/>
      <c r="AU5" s="199" t="s">
        <v>108</v>
      </c>
      <c r="AV5" s="200"/>
      <c r="AW5" s="199" t="s">
        <v>94</v>
      </c>
      <c r="AX5" s="200"/>
      <c r="AY5" s="199" t="s">
        <v>248</v>
      </c>
      <c r="AZ5" s="200"/>
      <c r="BA5" s="199" t="s">
        <v>91</v>
      </c>
      <c r="BB5" s="200"/>
      <c r="BC5" s="199" t="s">
        <v>6</v>
      </c>
      <c r="BD5" s="200"/>
      <c r="BE5" s="199" t="s">
        <v>8</v>
      </c>
      <c r="BF5" s="200"/>
      <c r="BG5" s="199" t="s">
        <v>7</v>
      </c>
      <c r="BH5" s="200"/>
      <c r="BI5" s="199" t="s">
        <v>109</v>
      </c>
      <c r="BJ5" s="200"/>
      <c r="BK5" s="199" t="s">
        <v>203</v>
      </c>
      <c r="BL5" s="200"/>
      <c r="BM5" s="194" t="s">
        <v>228</v>
      </c>
      <c r="BN5" s="195"/>
      <c r="BO5" s="199" t="s">
        <v>88</v>
      </c>
      <c r="BP5" s="200"/>
      <c r="BQ5" s="199" t="s">
        <v>72</v>
      </c>
      <c r="BR5" s="200"/>
      <c r="BS5" s="199" t="s">
        <v>73</v>
      </c>
      <c r="BT5" s="200"/>
      <c r="BU5" s="199" t="s">
        <v>146</v>
      </c>
      <c r="BV5" s="200"/>
      <c r="BW5" s="199" t="s">
        <v>115</v>
      </c>
      <c r="BX5" s="200"/>
      <c r="BY5" s="199" t="s">
        <v>143</v>
      </c>
      <c r="BZ5" s="200"/>
      <c r="CA5" s="199" t="s">
        <v>140</v>
      </c>
      <c r="CB5" s="200"/>
      <c r="CC5" s="199" t="s">
        <v>139</v>
      </c>
      <c r="CD5" s="200"/>
      <c r="CE5" s="199" t="s">
        <v>141</v>
      </c>
      <c r="CF5" s="200"/>
      <c r="CG5" s="199" t="s">
        <v>142</v>
      </c>
      <c r="CH5" s="200"/>
      <c r="CI5" s="199" t="s">
        <v>144</v>
      </c>
      <c r="CJ5" s="200"/>
      <c r="CK5" s="199" t="s">
        <v>129</v>
      </c>
      <c r="CL5" s="200"/>
      <c r="CM5" s="199" t="s">
        <v>150</v>
      </c>
      <c r="CN5" s="200"/>
      <c r="CO5" s="199" t="s">
        <v>148</v>
      </c>
      <c r="CP5" s="200"/>
      <c r="CQ5" s="199" t="s">
        <v>56</v>
      </c>
      <c r="CR5" s="200"/>
      <c r="CS5" s="199" t="s">
        <v>147</v>
      </c>
      <c r="CT5" s="200"/>
      <c r="CU5" s="199" t="s">
        <v>218</v>
      </c>
      <c r="CV5" s="200"/>
      <c r="CW5" s="199" t="s">
        <v>152</v>
      </c>
      <c r="CX5" s="200"/>
      <c r="CY5" s="199" t="s">
        <v>125</v>
      </c>
      <c r="CZ5" s="200"/>
      <c r="DA5" s="199" t="s">
        <v>151</v>
      </c>
      <c r="DB5" s="200"/>
      <c r="DC5" s="199" t="s">
        <v>145</v>
      </c>
      <c r="DD5" s="200"/>
      <c r="DE5" s="199" t="s">
        <v>80</v>
      </c>
      <c r="DF5" s="200"/>
      <c r="DG5" s="199" t="s">
        <v>149</v>
      </c>
      <c r="DH5" s="200"/>
      <c r="DI5" s="199" t="s">
        <v>74</v>
      </c>
      <c r="DJ5" s="200"/>
      <c r="DK5" s="199" t="s">
        <v>219</v>
      </c>
      <c r="DL5" s="200"/>
      <c r="DM5" s="199" t="s">
        <v>114</v>
      </c>
      <c r="DN5" s="200"/>
      <c r="DO5" s="199" t="s">
        <v>153</v>
      </c>
      <c r="DP5" s="200"/>
      <c r="DQ5" s="199" t="s">
        <v>18</v>
      </c>
      <c r="DR5" s="200"/>
      <c r="DS5" s="199" t="s">
        <v>40</v>
      </c>
      <c r="DT5" s="200"/>
      <c r="DU5" s="225" t="s">
        <v>162</v>
      </c>
      <c r="DV5" s="226"/>
      <c r="DW5" s="19"/>
    </row>
    <row r="6" spans="1:137" s="1" customFormat="1" ht="17.25" customHeight="1">
      <c r="A6" s="17"/>
      <c r="B6" s="18" t="s">
        <v>11</v>
      </c>
      <c r="C6" s="199" t="s">
        <v>2</v>
      </c>
      <c r="D6" s="200"/>
      <c r="E6" s="199" t="s">
        <v>70</v>
      </c>
      <c r="F6" s="200"/>
      <c r="G6" s="199" t="s">
        <v>70</v>
      </c>
      <c r="H6" s="200"/>
      <c r="I6" s="199"/>
      <c r="J6" s="200"/>
      <c r="K6" s="199" t="s">
        <v>163</v>
      </c>
      <c r="L6" s="200"/>
      <c r="M6" s="199" t="s">
        <v>3</v>
      </c>
      <c r="N6" s="200"/>
      <c r="O6" s="199" t="s">
        <v>3</v>
      </c>
      <c r="P6" s="200"/>
      <c r="Q6" s="199" t="s">
        <v>138</v>
      </c>
      <c r="R6" s="200" t="s">
        <v>39</v>
      </c>
      <c r="S6" s="199" t="s">
        <v>138</v>
      </c>
      <c r="T6" s="200" t="s">
        <v>39</v>
      </c>
      <c r="U6" s="199" t="s">
        <v>3</v>
      </c>
      <c r="V6" s="200"/>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9</v>
      </c>
      <c r="AR6" s="200"/>
      <c r="AS6" s="199" t="s">
        <v>3</v>
      </c>
      <c r="AT6" s="200"/>
      <c r="AU6" s="199" t="s">
        <v>3</v>
      </c>
      <c r="AV6" s="200"/>
      <c r="AW6" s="199" t="s">
        <v>3</v>
      </c>
      <c r="AX6" s="200"/>
      <c r="AY6" s="199" t="s">
        <v>3</v>
      </c>
      <c r="AZ6" s="200"/>
      <c r="BA6" s="199" t="s">
        <v>3</v>
      </c>
      <c r="BB6" s="200"/>
      <c r="BC6" s="199" t="s">
        <v>3</v>
      </c>
      <c r="BD6" s="200"/>
      <c r="BE6" s="199" t="s">
        <v>3</v>
      </c>
      <c r="BF6" s="200"/>
      <c r="BG6" s="199" t="s">
        <v>3</v>
      </c>
      <c r="BH6" s="200"/>
      <c r="BI6" s="199" t="s">
        <v>89</v>
      </c>
      <c r="BJ6" s="200"/>
      <c r="BK6" s="199" t="s">
        <v>89</v>
      </c>
      <c r="BL6" s="200"/>
      <c r="BM6" s="227" t="s">
        <v>92</v>
      </c>
      <c r="BN6" s="228"/>
      <c r="BO6" s="199" t="s">
        <v>3</v>
      </c>
      <c r="BP6" s="200"/>
      <c r="BQ6" s="199" t="s">
        <v>3</v>
      </c>
      <c r="BR6" s="200"/>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t="s">
        <v>3</v>
      </c>
      <c r="DD6" s="200"/>
      <c r="DE6" s="199" t="s">
        <v>3</v>
      </c>
      <c r="DF6" s="200"/>
      <c r="DG6" s="199" t="s">
        <v>3</v>
      </c>
      <c r="DH6" s="200"/>
      <c r="DI6" s="199" t="s">
        <v>3</v>
      </c>
      <c r="DJ6" s="200"/>
      <c r="DK6" s="199" t="s">
        <v>3</v>
      </c>
      <c r="DL6" s="200"/>
      <c r="DM6" s="199" t="s">
        <v>3</v>
      </c>
      <c r="DN6" s="200"/>
      <c r="DO6" s="199" t="s">
        <v>3</v>
      </c>
      <c r="DP6" s="200"/>
      <c r="DQ6" s="199"/>
      <c r="DR6" s="200"/>
      <c r="DS6" s="199"/>
      <c r="DT6" s="200"/>
      <c r="DU6" s="129"/>
      <c r="DV6" s="130"/>
      <c r="DW6" s="19"/>
    </row>
    <row r="7" spans="1:137" s="1" customFormat="1" ht="27.75" customHeight="1">
      <c r="A7" s="17"/>
      <c r="B7" s="21" t="s">
        <v>134</v>
      </c>
      <c r="C7" s="223"/>
      <c r="D7" s="224"/>
      <c r="E7" s="223"/>
      <c r="F7" s="224"/>
      <c r="G7" s="223"/>
      <c r="H7" s="224"/>
      <c r="I7" s="223"/>
      <c r="J7" s="224" t="s">
        <v>95</v>
      </c>
      <c r="K7" s="223"/>
      <c r="L7" s="224"/>
      <c r="M7" s="223"/>
      <c r="N7" s="224"/>
      <c r="O7" s="223"/>
      <c r="P7" s="224"/>
      <c r="Q7" s="223"/>
      <c r="R7" s="224"/>
      <c r="S7" s="223"/>
      <c r="T7" s="224"/>
      <c r="U7" s="223">
        <v>10</v>
      </c>
      <c r="V7" s="224"/>
      <c r="W7" s="223">
        <v>10</v>
      </c>
      <c r="X7" s="224"/>
      <c r="Y7" s="223">
        <v>10</v>
      </c>
      <c r="Z7" s="224"/>
      <c r="AA7" s="223">
        <v>100</v>
      </c>
      <c r="AB7" s="224">
        <v>100</v>
      </c>
      <c r="AC7" s="223"/>
      <c r="AD7" s="224"/>
      <c r="AE7" s="223">
        <v>25</v>
      </c>
      <c r="AF7" s="224"/>
      <c r="AG7" s="223">
        <v>10</v>
      </c>
      <c r="AH7" s="224"/>
      <c r="AI7" s="223"/>
      <c r="AJ7" s="224"/>
      <c r="AK7" s="223"/>
      <c r="AL7" s="224"/>
      <c r="AM7" s="223"/>
      <c r="AN7" s="224"/>
      <c r="AO7" s="223">
        <v>5</v>
      </c>
      <c r="AP7" s="224"/>
      <c r="AQ7" s="223">
        <v>10</v>
      </c>
      <c r="AR7" s="224"/>
      <c r="AS7" s="223"/>
      <c r="AT7" s="224"/>
      <c r="AU7" s="223">
        <v>1</v>
      </c>
      <c r="AV7" s="224"/>
      <c r="AW7" s="223"/>
      <c r="AX7" s="224"/>
      <c r="AY7" s="223">
        <v>2</v>
      </c>
      <c r="AZ7" s="224"/>
      <c r="BA7" s="223">
        <v>2</v>
      </c>
      <c r="BB7" s="224"/>
      <c r="BC7" s="223"/>
      <c r="BD7" s="224"/>
      <c r="BE7" s="223">
        <v>0.1</v>
      </c>
      <c r="BF7" s="224"/>
      <c r="BG7" s="223"/>
      <c r="BH7" s="224"/>
      <c r="BI7" s="223"/>
      <c r="BJ7" s="224"/>
      <c r="BK7" s="223">
        <v>1.4</v>
      </c>
      <c r="BL7" s="224"/>
      <c r="BM7" s="223">
        <v>5</v>
      </c>
      <c r="BN7" s="224"/>
      <c r="BO7" s="223">
        <v>250</v>
      </c>
      <c r="BP7" s="224"/>
      <c r="BQ7" s="223">
        <v>150</v>
      </c>
      <c r="BR7" s="224"/>
      <c r="BS7" s="223">
        <v>0.4</v>
      </c>
      <c r="BT7" s="224"/>
      <c r="BU7" s="223">
        <v>0.1</v>
      </c>
      <c r="BV7" s="224">
        <v>0.1</v>
      </c>
      <c r="BW7" s="223">
        <v>0.01</v>
      </c>
      <c r="BX7" s="224">
        <v>0.01</v>
      </c>
      <c r="BY7" s="223">
        <v>0.2</v>
      </c>
      <c r="BZ7" s="224">
        <v>0.2</v>
      </c>
      <c r="CA7" s="223">
        <v>0.2</v>
      </c>
      <c r="CB7" s="224">
        <v>0.2</v>
      </c>
      <c r="CC7" s="223">
        <v>0.1</v>
      </c>
      <c r="CD7" s="224">
        <v>0.1</v>
      </c>
      <c r="CE7" s="223">
        <v>2</v>
      </c>
      <c r="CF7" s="224">
        <v>2</v>
      </c>
      <c r="CG7" s="223">
        <v>2E-3</v>
      </c>
      <c r="CH7" s="224">
        <v>2E-3</v>
      </c>
      <c r="CI7" s="223">
        <v>0.1</v>
      </c>
      <c r="CJ7" s="224">
        <v>0.1</v>
      </c>
      <c r="CK7" s="223">
        <v>0.02</v>
      </c>
      <c r="CL7" s="224">
        <v>0.02</v>
      </c>
      <c r="CM7" s="223">
        <v>2</v>
      </c>
      <c r="CN7" s="224">
        <v>2</v>
      </c>
      <c r="CO7" s="223">
        <v>0.2</v>
      </c>
      <c r="CP7" s="224">
        <v>0.2</v>
      </c>
      <c r="CQ7" s="223">
        <v>5</v>
      </c>
      <c r="CR7" s="224">
        <v>5</v>
      </c>
      <c r="CS7" s="223">
        <v>0.01</v>
      </c>
      <c r="CT7" s="224">
        <v>0.01</v>
      </c>
      <c r="CU7" s="223">
        <v>0.1</v>
      </c>
      <c r="CV7" s="224">
        <v>0.1</v>
      </c>
      <c r="CW7" s="223">
        <v>0.1</v>
      </c>
      <c r="CX7" s="224">
        <v>0.1</v>
      </c>
      <c r="CY7" s="223">
        <v>0.05</v>
      </c>
      <c r="CZ7" s="224">
        <v>0.05</v>
      </c>
      <c r="DA7" s="223">
        <v>2.5</v>
      </c>
      <c r="DB7" s="224">
        <v>2.5</v>
      </c>
      <c r="DC7" s="223"/>
      <c r="DD7" s="224"/>
      <c r="DE7" s="223"/>
      <c r="DF7" s="224"/>
      <c r="DG7" s="223"/>
      <c r="DH7" s="224"/>
      <c r="DI7" s="223"/>
      <c r="DJ7" s="224"/>
      <c r="DK7" s="223"/>
      <c r="DL7" s="224"/>
      <c r="DM7" s="223"/>
      <c r="DN7" s="224"/>
      <c r="DO7" s="223"/>
      <c r="DP7" s="224"/>
      <c r="DQ7" s="223"/>
      <c r="DR7" s="224"/>
      <c r="DS7" s="223"/>
      <c r="DT7" s="224"/>
      <c r="DU7" s="223"/>
      <c r="DV7" s="224"/>
      <c r="DW7" s="19"/>
    </row>
    <row r="8" spans="1:137" s="1" customFormat="1" ht="27.75" customHeight="1">
      <c r="A8" s="17"/>
      <c r="B8" s="21" t="s">
        <v>135</v>
      </c>
      <c r="C8" s="223"/>
      <c r="D8" s="224"/>
      <c r="E8" s="223"/>
      <c r="F8" s="224"/>
      <c r="G8" s="223"/>
      <c r="H8" s="224"/>
      <c r="I8" s="223">
        <v>8.5</v>
      </c>
      <c r="J8" s="224"/>
      <c r="K8" s="223">
        <v>8.5</v>
      </c>
      <c r="L8" s="224"/>
      <c r="M8" s="223"/>
      <c r="N8" s="224"/>
      <c r="O8" s="223"/>
      <c r="P8" s="224"/>
      <c r="Q8" s="223"/>
      <c r="R8" s="224"/>
      <c r="S8" s="223"/>
      <c r="T8" s="224"/>
      <c r="U8" s="223">
        <v>15</v>
      </c>
      <c r="V8" s="224"/>
      <c r="W8" s="223">
        <v>15</v>
      </c>
      <c r="X8" s="224"/>
      <c r="Y8" s="223">
        <v>15</v>
      </c>
      <c r="Z8" s="224"/>
      <c r="AA8" s="223">
        <v>150</v>
      </c>
      <c r="AB8" s="224"/>
      <c r="AC8" s="223"/>
      <c r="AD8" s="224"/>
      <c r="AE8" s="223">
        <v>35</v>
      </c>
      <c r="AF8" s="224"/>
      <c r="AG8" s="223">
        <v>15</v>
      </c>
      <c r="AH8" s="224"/>
      <c r="AI8" s="223"/>
      <c r="AJ8" s="224"/>
      <c r="AK8" s="223"/>
      <c r="AL8" s="224"/>
      <c r="AM8" s="223"/>
      <c r="AN8" s="224"/>
      <c r="AO8" s="223">
        <v>7</v>
      </c>
      <c r="AP8" s="224"/>
      <c r="AQ8" s="223">
        <v>50</v>
      </c>
      <c r="AR8" s="224"/>
      <c r="AS8" s="223"/>
      <c r="AT8" s="224"/>
      <c r="AU8" s="223">
        <v>2.5</v>
      </c>
      <c r="AV8" s="224"/>
      <c r="AW8" s="223"/>
      <c r="AX8" s="224"/>
      <c r="AY8" s="223">
        <v>3</v>
      </c>
      <c r="AZ8" s="224"/>
      <c r="BA8" s="223">
        <v>3</v>
      </c>
      <c r="BB8" s="224"/>
      <c r="BC8" s="223"/>
      <c r="BD8" s="224"/>
      <c r="BE8" s="223">
        <v>0.2</v>
      </c>
      <c r="BF8" s="224"/>
      <c r="BG8" s="223"/>
      <c r="BH8" s="224"/>
      <c r="BI8" s="223"/>
      <c r="BJ8" s="224"/>
      <c r="BK8" s="223">
        <v>1.8</v>
      </c>
      <c r="BL8" s="224"/>
      <c r="BM8" s="223">
        <v>6.5</v>
      </c>
      <c r="BN8" s="224"/>
      <c r="BO8" s="223">
        <v>280</v>
      </c>
      <c r="BP8" s="224"/>
      <c r="BQ8" s="223">
        <v>200</v>
      </c>
      <c r="BR8" s="224"/>
      <c r="BS8" s="223">
        <v>0.5</v>
      </c>
      <c r="BT8" s="224"/>
      <c r="BU8" s="223">
        <v>0.25</v>
      </c>
      <c r="BV8" s="224"/>
      <c r="BW8" s="223">
        <v>2.5000000000000001E-2</v>
      </c>
      <c r="BX8" s="224"/>
      <c r="BY8" s="223">
        <v>0.5</v>
      </c>
      <c r="BZ8" s="224"/>
      <c r="CA8" s="223">
        <v>0.5</v>
      </c>
      <c r="CB8" s="224"/>
      <c r="CC8" s="223">
        <v>0.25</v>
      </c>
      <c r="CD8" s="224"/>
      <c r="CE8" s="223">
        <v>5</v>
      </c>
      <c r="CF8" s="224"/>
      <c r="CG8" s="223">
        <v>5.0000000000000001E-3</v>
      </c>
      <c r="CH8" s="224"/>
      <c r="CI8" s="223">
        <v>0.25</v>
      </c>
      <c r="CJ8" s="224"/>
      <c r="CK8" s="223">
        <v>0.05</v>
      </c>
      <c r="CL8" s="224"/>
      <c r="CM8" s="223">
        <v>5</v>
      </c>
      <c r="CN8" s="224"/>
      <c r="CO8" s="223">
        <v>0.5</v>
      </c>
      <c r="CP8" s="224"/>
      <c r="CQ8" s="223">
        <v>12.5</v>
      </c>
      <c r="CR8" s="224"/>
      <c r="CS8" s="223">
        <v>2.5000000000000001E-2</v>
      </c>
      <c r="CT8" s="224"/>
      <c r="CU8" s="223">
        <v>0.25</v>
      </c>
      <c r="CV8" s="224"/>
      <c r="CW8" s="223">
        <v>0.25</v>
      </c>
      <c r="CX8" s="224"/>
      <c r="CY8" s="223">
        <v>0.125</v>
      </c>
      <c r="CZ8" s="224"/>
      <c r="DA8" s="223">
        <v>6.25</v>
      </c>
      <c r="DB8" s="224"/>
      <c r="DC8" s="223"/>
      <c r="DD8" s="224"/>
      <c r="DE8" s="223"/>
      <c r="DF8" s="224"/>
      <c r="DG8" s="223"/>
      <c r="DH8" s="224"/>
      <c r="DI8" s="223"/>
      <c r="DJ8" s="224"/>
      <c r="DK8" s="223"/>
      <c r="DL8" s="224"/>
      <c r="DM8" s="223"/>
      <c r="DN8" s="224"/>
      <c r="DO8" s="223"/>
      <c r="DP8" s="224"/>
      <c r="DQ8" s="223"/>
      <c r="DR8" s="224"/>
      <c r="DS8" s="223"/>
      <c r="DT8" s="224"/>
      <c r="DU8" s="223"/>
      <c r="DV8" s="224"/>
      <c r="DW8" s="19"/>
    </row>
    <row r="9" spans="1:137" s="1" customFormat="1" ht="26.25" customHeight="1">
      <c r="A9" s="17"/>
      <c r="B9" s="21" t="s">
        <v>136</v>
      </c>
      <c r="C9" s="223"/>
      <c r="D9" s="224"/>
      <c r="E9" s="223"/>
      <c r="F9" s="224"/>
      <c r="G9" s="223"/>
      <c r="H9" s="224"/>
      <c r="I9" s="223">
        <v>6.5</v>
      </c>
      <c r="J9" s="224"/>
      <c r="K9" s="223">
        <v>6.5</v>
      </c>
      <c r="L9" s="224"/>
      <c r="M9" s="223">
        <v>0.5</v>
      </c>
      <c r="N9" s="224"/>
      <c r="O9" s="223">
        <v>0.5</v>
      </c>
      <c r="P9" s="224"/>
      <c r="Q9" s="223"/>
      <c r="R9" s="224"/>
      <c r="S9" s="223"/>
      <c r="T9" s="224"/>
      <c r="U9" s="223"/>
      <c r="V9" s="224"/>
      <c r="W9" s="223"/>
      <c r="X9" s="224"/>
      <c r="Y9" s="223"/>
      <c r="Z9" s="224"/>
      <c r="AA9" s="223"/>
      <c r="AB9" s="224"/>
      <c r="AC9" s="223"/>
      <c r="AD9" s="224"/>
      <c r="AE9" s="223"/>
      <c r="AF9" s="224"/>
      <c r="AG9" s="223"/>
      <c r="AH9" s="224"/>
      <c r="AI9" s="223"/>
      <c r="AJ9" s="224"/>
      <c r="AK9" s="223"/>
      <c r="AL9" s="224"/>
      <c r="AM9" s="223"/>
      <c r="AN9" s="224"/>
      <c r="AO9" s="223"/>
      <c r="AP9" s="224"/>
      <c r="AQ9" s="223"/>
      <c r="AR9" s="224"/>
      <c r="AS9" s="223"/>
      <c r="AT9" s="224"/>
      <c r="AU9" s="223">
        <v>0.8</v>
      </c>
      <c r="AV9" s="224"/>
      <c r="AW9" s="223"/>
      <c r="AX9" s="224"/>
      <c r="AY9" s="223"/>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223"/>
      <c r="DH9" s="224"/>
      <c r="DI9" s="223"/>
      <c r="DJ9" s="224"/>
      <c r="DK9" s="223"/>
      <c r="DL9" s="224"/>
      <c r="DM9" s="223"/>
      <c r="DN9" s="224"/>
      <c r="DO9" s="223"/>
      <c r="DP9" s="224"/>
      <c r="DQ9" s="223"/>
      <c r="DR9" s="224"/>
      <c r="DS9" s="223"/>
      <c r="DT9" s="224"/>
      <c r="DU9" s="132"/>
      <c r="DV9" s="133"/>
      <c r="DW9" s="19"/>
    </row>
    <row r="10" spans="1:137" s="1" customFormat="1" ht="18" customHeight="1">
      <c r="A10" s="17"/>
      <c r="B10" s="18" t="s">
        <v>71</v>
      </c>
      <c r="C10" s="199" t="s">
        <v>82</v>
      </c>
      <c r="D10" s="230"/>
      <c r="E10" s="199" t="s">
        <v>82</v>
      </c>
      <c r="F10" s="200"/>
      <c r="G10" s="199" t="s">
        <v>75</v>
      </c>
      <c r="H10" s="200"/>
      <c r="I10" s="199" t="s">
        <v>82</v>
      </c>
      <c r="J10" s="200"/>
      <c r="K10" s="199" t="s">
        <v>75</v>
      </c>
      <c r="L10" s="200"/>
      <c r="M10" s="199" t="s">
        <v>220</v>
      </c>
      <c r="N10" s="200"/>
      <c r="O10" s="199" t="s">
        <v>75</v>
      </c>
      <c r="P10" s="200"/>
      <c r="Q10" s="199" t="s">
        <v>220</v>
      </c>
      <c r="R10" s="200"/>
      <c r="S10" s="199" t="s">
        <v>75</v>
      </c>
      <c r="T10" s="200"/>
      <c r="U10" s="199" t="s">
        <v>86</v>
      </c>
      <c r="V10" s="200"/>
      <c r="W10" s="199" t="s">
        <v>85</v>
      </c>
      <c r="X10" s="200"/>
      <c r="Y10" s="199" t="s">
        <v>85</v>
      </c>
      <c r="Z10" s="200"/>
      <c r="AA10" s="199" t="s">
        <v>86</v>
      </c>
      <c r="AB10" s="200"/>
      <c r="AC10" s="199" t="s">
        <v>85</v>
      </c>
      <c r="AD10" s="200"/>
      <c r="AE10" s="199" t="s">
        <v>85</v>
      </c>
      <c r="AF10" s="200"/>
      <c r="AG10" s="199" t="s">
        <v>86</v>
      </c>
      <c r="AH10" s="200"/>
      <c r="AI10" s="199" t="s">
        <v>85</v>
      </c>
      <c r="AJ10" s="200"/>
      <c r="AK10" s="199" t="s">
        <v>86</v>
      </c>
      <c r="AL10" s="200"/>
      <c r="AM10" s="199" t="s">
        <v>86</v>
      </c>
      <c r="AN10" s="200"/>
      <c r="AO10" s="199" t="s">
        <v>85</v>
      </c>
      <c r="AP10" s="200"/>
      <c r="AQ10" s="199" t="s">
        <v>76</v>
      </c>
      <c r="AR10" s="200"/>
      <c r="AS10" s="199" t="s">
        <v>220</v>
      </c>
      <c r="AT10" s="200"/>
      <c r="AU10" s="199" t="s">
        <v>75</v>
      </c>
      <c r="AV10" s="200"/>
      <c r="AW10" s="199" t="s">
        <v>75</v>
      </c>
      <c r="AX10" s="200"/>
      <c r="AY10" s="199" t="s">
        <v>85</v>
      </c>
      <c r="AZ10" s="200"/>
      <c r="BA10" s="199" t="s">
        <v>86</v>
      </c>
      <c r="BB10" s="200"/>
      <c r="BC10" s="199" t="s">
        <v>76</v>
      </c>
      <c r="BD10" s="200"/>
      <c r="BE10" s="199" t="s">
        <v>76</v>
      </c>
      <c r="BF10" s="200"/>
      <c r="BG10" s="199" t="s">
        <v>76</v>
      </c>
      <c r="BH10" s="200"/>
      <c r="BI10" s="199" t="s">
        <v>220</v>
      </c>
      <c r="BJ10" s="200"/>
      <c r="BK10" s="199" t="s">
        <v>86</v>
      </c>
      <c r="BL10" s="200"/>
      <c r="BM10" s="199" t="s">
        <v>192</v>
      </c>
      <c r="BN10" s="200"/>
      <c r="BO10" s="199" t="s">
        <v>85</v>
      </c>
      <c r="BP10" s="200"/>
      <c r="BQ10" s="199" t="s">
        <v>85</v>
      </c>
      <c r="BR10" s="200"/>
      <c r="BS10" s="199" t="s">
        <v>86</v>
      </c>
      <c r="BT10" s="200"/>
      <c r="BU10" s="199" t="s">
        <v>86</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86</v>
      </c>
      <c r="DD10" s="200"/>
      <c r="DE10" s="199" t="s">
        <v>86</v>
      </c>
      <c r="DF10" s="200"/>
      <c r="DG10" s="199" t="s">
        <v>86</v>
      </c>
      <c r="DH10" s="200"/>
      <c r="DI10" s="199" t="s">
        <v>86</v>
      </c>
      <c r="DJ10" s="200"/>
      <c r="DK10" s="199" t="s">
        <v>86</v>
      </c>
      <c r="DL10" s="200"/>
      <c r="DM10" s="199" t="s">
        <v>86</v>
      </c>
      <c r="DN10" s="200"/>
      <c r="DO10" s="199" t="s">
        <v>86</v>
      </c>
      <c r="DP10" s="200"/>
      <c r="DQ10" s="199" t="s">
        <v>76</v>
      </c>
      <c r="DR10" s="200"/>
      <c r="DS10" s="199" t="s">
        <v>85</v>
      </c>
      <c r="DT10" s="200"/>
      <c r="DU10" s="235"/>
      <c r="DV10" s="236"/>
      <c r="DW10" s="19"/>
    </row>
    <row r="11" spans="1:137" s="1" customFormat="1" ht="16.5" customHeight="1">
      <c r="A11" s="114"/>
      <c r="B11" s="18" t="s">
        <v>12</v>
      </c>
      <c r="C11" s="199"/>
      <c r="D11" s="200"/>
      <c r="E11" s="199"/>
      <c r="F11" s="200"/>
      <c r="G11" s="199"/>
      <c r="H11" s="200"/>
      <c r="I11" s="199"/>
      <c r="J11" s="200"/>
      <c r="K11" s="199" t="s">
        <v>204</v>
      </c>
      <c r="L11" s="200"/>
      <c r="M11" s="199"/>
      <c r="N11" s="200"/>
      <c r="O11" s="199" t="s">
        <v>204</v>
      </c>
      <c r="P11" s="200"/>
      <c r="Q11" s="199"/>
      <c r="R11" s="200"/>
      <c r="S11" s="199" t="s">
        <v>204</v>
      </c>
      <c r="T11" s="200"/>
      <c r="U11" s="199" t="s">
        <v>204</v>
      </c>
      <c r="V11" s="200"/>
      <c r="W11" s="199" t="s">
        <v>204</v>
      </c>
      <c r="X11" s="200"/>
      <c r="Y11" s="199" t="s">
        <v>204</v>
      </c>
      <c r="Z11" s="200"/>
      <c r="AA11" s="199" t="s">
        <v>204</v>
      </c>
      <c r="AB11" s="200"/>
      <c r="AC11" s="199"/>
      <c r="AD11" s="200"/>
      <c r="AE11" s="199" t="s">
        <v>204</v>
      </c>
      <c r="AF11" s="200"/>
      <c r="AG11" s="199" t="s">
        <v>204</v>
      </c>
      <c r="AH11" s="200"/>
      <c r="AI11" s="199" t="s">
        <v>204</v>
      </c>
      <c r="AJ11" s="200"/>
      <c r="AK11" s="199" t="s">
        <v>204</v>
      </c>
      <c r="AL11" s="200"/>
      <c r="AM11" s="199" t="s">
        <v>204</v>
      </c>
      <c r="AN11" s="200"/>
      <c r="AO11" s="199" t="s">
        <v>204</v>
      </c>
      <c r="AP11" s="200"/>
      <c r="AQ11" s="199" t="s">
        <v>204</v>
      </c>
      <c r="AR11" s="200"/>
      <c r="AS11" s="199"/>
      <c r="AT11" s="200"/>
      <c r="AU11" s="199" t="s">
        <v>204</v>
      </c>
      <c r="AV11" s="200"/>
      <c r="AW11" s="199" t="s">
        <v>204</v>
      </c>
      <c r="AX11" s="200"/>
      <c r="AY11" s="199" t="s">
        <v>204</v>
      </c>
      <c r="AZ11" s="200"/>
      <c r="BA11" s="199" t="s">
        <v>204</v>
      </c>
      <c r="BB11" s="200"/>
      <c r="BC11" s="199" t="s">
        <v>204</v>
      </c>
      <c r="BD11" s="200"/>
      <c r="BE11" s="199" t="s">
        <v>204</v>
      </c>
      <c r="BF11" s="200"/>
      <c r="BG11" s="199" t="s">
        <v>204</v>
      </c>
      <c r="BH11" s="200"/>
      <c r="BI11" s="199"/>
      <c r="BJ11" s="200"/>
      <c r="BK11" s="199" t="s">
        <v>204</v>
      </c>
      <c r="BL11" s="200"/>
      <c r="BM11" s="199" t="s">
        <v>204</v>
      </c>
      <c r="BN11" s="200"/>
      <c r="BO11" s="199" t="s">
        <v>204</v>
      </c>
      <c r="BP11" s="200"/>
      <c r="BQ11" s="199" t="s">
        <v>204</v>
      </c>
      <c r="BR11" s="200"/>
      <c r="BS11" s="199" t="s">
        <v>204</v>
      </c>
      <c r="BT11" s="200"/>
      <c r="BU11" s="199" t="s">
        <v>204</v>
      </c>
      <c r="BV11" s="200"/>
      <c r="BW11" s="199" t="s">
        <v>204</v>
      </c>
      <c r="BX11" s="200"/>
      <c r="BY11" s="199" t="s">
        <v>204</v>
      </c>
      <c r="BZ11" s="200"/>
      <c r="CA11" s="199" t="s">
        <v>204</v>
      </c>
      <c r="CB11" s="200"/>
      <c r="CC11" s="199" t="s">
        <v>204</v>
      </c>
      <c r="CD11" s="200"/>
      <c r="CE11" s="199" t="s">
        <v>204</v>
      </c>
      <c r="CF11" s="200"/>
      <c r="CG11" s="199" t="s">
        <v>204</v>
      </c>
      <c r="CH11" s="200"/>
      <c r="CI11" s="199" t="s">
        <v>204</v>
      </c>
      <c r="CJ11" s="200"/>
      <c r="CK11" s="199" t="s">
        <v>204</v>
      </c>
      <c r="CL11" s="200"/>
      <c r="CM11" s="199" t="s">
        <v>204</v>
      </c>
      <c r="CN11" s="200"/>
      <c r="CO11" s="199" t="s">
        <v>204</v>
      </c>
      <c r="CP11" s="200"/>
      <c r="CQ11" s="199" t="s">
        <v>204</v>
      </c>
      <c r="CR11" s="200"/>
      <c r="CS11" s="199" t="s">
        <v>204</v>
      </c>
      <c r="CT11" s="200"/>
      <c r="CU11" s="199" t="s">
        <v>204</v>
      </c>
      <c r="CV11" s="200"/>
      <c r="CW11" s="199" t="s">
        <v>204</v>
      </c>
      <c r="CX11" s="200"/>
      <c r="CY11" s="199" t="s">
        <v>204</v>
      </c>
      <c r="CZ11" s="200"/>
      <c r="DA11" s="199" t="s">
        <v>204</v>
      </c>
      <c r="DB11" s="200"/>
      <c r="DC11" s="199" t="s">
        <v>204</v>
      </c>
      <c r="DD11" s="200"/>
      <c r="DE11" s="199" t="s">
        <v>204</v>
      </c>
      <c r="DF11" s="200"/>
      <c r="DG11" s="199" t="s">
        <v>204</v>
      </c>
      <c r="DH11" s="200"/>
      <c r="DI11" s="199" t="s">
        <v>204</v>
      </c>
      <c r="DJ11" s="200"/>
      <c r="DK11" s="199" t="s">
        <v>204</v>
      </c>
      <c r="DL11" s="200"/>
      <c r="DM11" s="199" t="s">
        <v>204</v>
      </c>
      <c r="DN11" s="200"/>
      <c r="DO11" s="199" t="s">
        <v>204</v>
      </c>
      <c r="DP11" s="200"/>
      <c r="DQ11" s="199"/>
      <c r="DR11" s="200"/>
      <c r="DS11" s="199"/>
      <c r="DT11" s="200"/>
      <c r="DU11" s="235"/>
      <c r="DV11" s="236"/>
      <c r="DW11" s="19"/>
    </row>
    <row r="12" spans="1:137" ht="26.4">
      <c r="A12" s="131"/>
      <c r="B12" s="18" t="s">
        <v>13</v>
      </c>
      <c r="C12" s="199"/>
      <c r="D12" s="229"/>
      <c r="E12" s="199"/>
      <c r="F12" s="200"/>
      <c r="G12" s="199"/>
      <c r="H12" s="229"/>
      <c r="I12" s="199"/>
      <c r="J12" s="200"/>
      <c r="K12" s="199"/>
      <c r="L12" s="229"/>
      <c r="M12" s="199"/>
      <c r="N12" s="200"/>
      <c r="O12" s="199"/>
      <c r="P12" s="200"/>
      <c r="Q12" s="199"/>
      <c r="R12" s="200"/>
      <c r="S12" s="199"/>
      <c r="T12" s="229"/>
      <c r="U12" s="199"/>
      <c r="V12" s="200"/>
      <c r="W12" s="199"/>
      <c r="X12" s="200"/>
      <c r="Y12" s="235"/>
      <c r="Z12" s="236"/>
      <c r="AA12" s="199"/>
      <c r="AB12" s="200"/>
      <c r="AC12" s="199"/>
      <c r="AD12" s="200"/>
      <c r="AE12" s="199"/>
      <c r="AF12" s="200"/>
      <c r="AG12" s="199"/>
      <c r="AH12" s="200"/>
      <c r="AI12" s="199"/>
      <c r="AJ12" s="200"/>
      <c r="AK12" s="199"/>
      <c r="AL12" s="200"/>
      <c r="AM12" s="199"/>
      <c r="AN12" s="200"/>
      <c r="AO12" s="199"/>
      <c r="AP12" s="200"/>
      <c r="AQ12" s="199"/>
      <c r="AR12" s="200"/>
      <c r="AS12" s="199"/>
      <c r="AT12" s="200"/>
      <c r="AU12" s="199"/>
      <c r="AV12" s="200"/>
      <c r="AW12" s="199"/>
      <c r="AX12" s="200"/>
      <c r="AY12" s="199"/>
      <c r="AZ12" s="200"/>
      <c r="BA12" s="199"/>
      <c r="BB12" s="200"/>
      <c r="BC12" s="199"/>
      <c r="BD12" s="200"/>
      <c r="BE12" s="199"/>
      <c r="BF12" s="200"/>
      <c r="BG12" s="199"/>
      <c r="BH12" s="200"/>
      <c r="BI12" s="199"/>
      <c r="BJ12" s="200"/>
      <c r="BK12" s="199"/>
      <c r="BL12" s="200"/>
      <c r="BM12" s="199"/>
      <c r="BN12" s="200"/>
      <c r="BO12" s="199"/>
      <c r="BP12" s="200"/>
      <c r="BQ12" s="199"/>
      <c r="BR12" s="200"/>
      <c r="BS12" s="199"/>
      <c r="BT12" s="200"/>
      <c r="BU12" s="199"/>
      <c r="BV12" s="200"/>
      <c r="BW12" s="199"/>
      <c r="BX12" s="200"/>
      <c r="BY12" s="199"/>
      <c r="BZ12" s="200"/>
      <c r="CA12" s="199"/>
      <c r="CB12" s="200"/>
      <c r="CC12" s="199"/>
      <c r="CD12" s="200"/>
      <c r="CE12" s="199"/>
      <c r="CF12" s="200"/>
      <c r="CG12" s="199"/>
      <c r="CH12" s="200"/>
      <c r="CI12" s="199"/>
      <c r="CJ12" s="200"/>
      <c r="CK12" s="199"/>
      <c r="CL12" s="200"/>
      <c r="CM12" s="199"/>
      <c r="CN12" s="200"/>
      <c r="CO12" s="199"/>
      <c r="CP12" s="200"/>
      <c r="CQ12" s="199"/>
      <c r="CR12" s="200"/>
      <c r="CS12" s="199"/>
      <c r="CT12" s="200"/>
      <c r="CU12" s="199"/>
      <c r="CV12" s="200"/>
      <c r="CW12" s="199"/>
      <c r="CX12" s="200"/>
      <c r="CY12" s="199"/>
      <c r="CZ12" s="200"/>
      <c r="DA12" s="199"/>
      <c r="DB12" s="200"/>
      <c r="DC12" s="199"/>
      <c r="DD12" s="200"/>
      <c r="DE12" s="199"/>
      <c r="DF12" s="200"/>
      <c r="DG12" s="199"/>
      <c r="DH12" s="200"/>
      <c r="DI12" s="199"/>
      <c r="DJ12" s="200"/>
      <c r="DK12" s="199"/>
      <c r="DL12" s="200"/>
      <c r="DM12" s="199"/>
      <c r="DN12" s="200"/>
      <c r="DO12" s="199"/>
      <c r="DP12" s="200"/>
      <c r="DQ12" s="199"/>
      <c r="DR12" s="200"/>
      <c r="DS12" s="199"/>
      <c r="DT12" s="200"/>
      <c r="DU12" s="235"/>
      <c r="DV12" s="236"/>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14"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3" priority="2" stopIfTrue="1" operator="lessThan">
      <formula>H$12</formula>
    </cfRule>
  </conditionalFormatting>
  <conditionalFormatting sqref="H46 J46 L46 N46 P46 R46 T46 V46 X46 Z46 AB46 AD46 AF46">
    <cfRule type="cellIs" dxfId="1512" priority="3" stopIfTrue="1" operator="greaterThan">
      <formula>H10</formula>
    </cfRule>
  </conditionalFormatting>
  <conditionalFormatting sqref="H47 J47 L47 N47 P47 R47 T47 V47 X47 Z47 AB47 AD47 AF47">
    <cfRule type="cellIs" dxfId="1511"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0"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9"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8" priority="7" stopIfTrue="1">
      <formula>AND(NOT(ISBLANK(C$8)),C14&gt;C$8)</formula>
    </cfRule>
    <cfRule type="expression" dxfId="1507"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6"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5"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26</v>
      </c>
      <c r="AB4" s="234"/>
      <c r="AC4" s="233">
        <v>29</v>
      </c>
      <c r="AD4" s="234"/>
      <c r="AE4" s="233">
        <v>38</v>
      </c>
      <c r="AF4" s="234"/>
      <c r="AG4" s="233">
        <v>32</v>
      </c>
      <c r="AH4" s="234"/>
      <c r="AI4" s="233">
        <v>33</v>
      </c>
      <c r="AJ4" s="234"/>
      <c r="AK4" s="233">
        <v>31</v>
      </c>
      <c r="AL4" s="234"/>
      <c r="AM4" s="233">
        <v>35</v>
      </c>
      <c r="AN4" s="234"/>
      <c r="AO4" s="233">
        <v>37</v>
      </c>
      <c r="AP4" s="234"/>
      <c r="AQ4" s="233">
        <v>39</v>
      </c>
      <c r="AR4" s="234"/>
      <c r="AS4" s="233">
        <v>43</v>
      </c>
      <c r="AT4" s="234"/>
      <c r="AU4" s="233">
        <v>44</v>
      </c>
      <c r="AV4" s="234"/>
      <c r="AW4" s="233">
        <v>45</v>
      </c>
      <c r="AX4" s="234"/>
      <c r="AY4" s="233">
        <v>40</v>
      </c>
      <c r="AZ4" s="234"/>
      <c r="BA4" s="233">
        <v>42</v>
      </c>
      <c r="BB4" s="234"/>
      <c r="BC4" s="233">
        <v>50</v>
      </c>
      <c r="BD4" s="234"/>
      <c r="BE4" s="233">
        <v>46</v>
      </c>
      <c r="BF4" s="234"/>
      <c r="BG4" s="233">
        <v>47</v>
      </c>
      <c r="BH4" s="234"/>
      <c r="BI4" s="233">
        <v>48</v>
      </c>
      <c r="BJ4" s="234"/>
      <c r="BK4" s="233">
        <v>52</v>
      </c>
      <c r="BL4" s="234"/>
      <c r="BM4" s="233">
        <v>53</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60</v>
      </c>
      <c r="DL4" s="234"/>
      <c r="DM4" s="233">
        <v>62</v>
      </c>
      <c r="DN4" s="234"/>
      <c r="DO4" s="233">
        <v>84</v>
      </c>
      <c r="DP4" s="234"/>
      <c r="DQ4" s="233">
        <v>85</v>
      </c>
      <c r="DR4" s="234"/>
      <c r="DS4" s="233">
        <v>87</v>
      </c>
      <c r="DT4" s="234"/>
      <c r="DU4" s="233"/>
      <c r="DV4" s="234"/>
      <c r="DW4" s="19"/>
    </row>
    <row r="5" spans="1:131" s="1" customFormat="1" ht="25.5" customHeight="1">
      <c r="A5" s="17"/>
      <c r="B5" s="18" t="s">
        <v>10</v>
      </c>
      <c r="C5" s="199" t="s">
        <v>137</v>
      </c>
      <c r="D5" s="200"/>
      <c r="E5" s="199" t="s">
        <v>97</v>
      </c>
      <c r="F5" s="200"/>
      <c r="G5" s="199" t="s">
        <v>98</v>
      </c>
      <c r="H5" s="200"/>
      <c r="I5" s="199" t="s">
        <v>238</v>
      </c>
      <c r="J5" s="200"/>
      <c r="K5" s="199" t="s">
        <v>239</v>
      </c>
      <c r="L5" s="200"/>
      <c r="M5" s="199" t="s">
        <v>99</v>
      </c>
      <c r="N5" s="200"/>
      <c r="O5" s="199" t="s">
        <v>103</v>
      </c>
      <c r="P5" s="200"/>
      <c r="Q5" s="199" t="s">
        <v>104</v>
      </c>
      <c r="R5" s="200"/>
      <c r="S5" s="199" t="s">
        <v>101</v>
      </c>
      <c r="T5" s="200"/>
      <c r="U5" s="199" t="s">
        <v>102</v>
      </c>
      <c r="V5" s="200"/>
      <c r="W5" s="199" t="s">
        <v>36</v>
      </c>
      <c r="X5" s="200"/>
      <c r="Y5" s="199" t="s">
        <v>93</v>
      </c>
      <c r="Z5" s="200"/>
      <c r="AA5" s="199" t="s">
        <v>195</v>
      </c>
      <c r="AB5" s="200"/>
      <c r="AC5" s="199" t="s">
        <v>205</v>
      </c>
      <c r="AD5" s="200"/>
      <c r="AE5" s="199" t="s">
        <v>17</v>
      </c>
      <c r="AF5" s="200"/>
      <c r="AG5" s="199" t="s">
        <v>105</v>
      </c>
      <c r="AH5" s="200"/>
      <c r="AI5" s="199" t="s">
        <v>197</v>
      </c>
      <c r="AJ5" s="200"/>
      <c r="AK5" s="199" t="s">
        <v>164</v>
      </c>
      <c r="AL5" s="200"/>
      <c r="AM5" s="199" t="s">
        <v>198</v>
      </c>
      <c r="AN5" s="200"/>
      <c r="AO5" s="199" t="s">
        <v>199</v>
      </c>
      <c r="AP5" s="200"/>
      <c r="AQ5" s="199" t="s">
        <v>240</v>
      </c>
      <c r="AR5" s="200"/>
      <c r="AS5" s="199" t="s">
        <v>241</v>
      </c>
      <c r="AT5" s="200"/>
      <c r="AU5" s="199" t="s">
        <v>107</v>
      </c>
      <c r="AV5" s="200"/>
      <c r="AW5" s="199" t="s">
        <v>108</v>
      </c>
      <c r="AX5" s="200"/>
      <c r="AY5" s="199" t="s">
        <v>94</v>
      </c>
      <c r="AZ5" s="200"/>
      <c r="BA5" s="199" t="s">
        <v>248</v>
      </c>
      <c r="BB5" s="200"/>
      <c r="BC5" s="199" t="s">
        <v>202</v>
      </c>
      <c r="BD5" s="200"/>
      <c r="BE5" s="199" t="s">
        <v>6</v>
      </c>
      <c r="BF5" s="200"/>
      <c r="BG5" s="199" t="s">
        <v>8</v>
      </c>
      <c r="BH5" s="200"/>
      <c r="BI5" s="199" t="s">
        <v>7</v>
      </c>
      <c r="BJ5" s="200"/>
      <c r="BK5" s="199" t="s">
        <v>109</v>
      </c>
      <c r="BL5" s="200"/>
      <c r="BM5" s="199" t="s">
        <v>203</v>
      </c>
      <c r="BN5" s="200"/>
      <c r="BO5" s="199" t="s">
        <v>88</v>
      </c>
      <c r="BP5" s="200"/>
      <c r="BQ5" s="199" t="s">
        <v>253</v>
      </c>
      <c r="BR5" s="200"/>
      <c r="BS5" s="199" t="s">
        <v>73</v>
      </c>
      <c r="BT5" s="200"/>
      <c r="BU5" s="199" t="s">
        <v>146</v>
      </c>
      <c r="BV5" s="200"/>
      <c r="BW5" s="199" t="s">
        <v>115</v>
      </c>
      <c r="BX5" s="200"/>
      <c r="BY5" s="199" t="s">
        <v>143</v>
      </c>
      <c r="BZ5" s="200"/>
      <c r="CA5" s="199" t="s">
        <v>140</v>
      </c>
      <c r="CB5" s="200"/>
      <c r="CC5" s="199" t="s">
        <v>139</v>
      </c>
      <c r="CD5" s="200"/>
      <c r="CE5" s="199" t="s">
        <v>141</v>
      </c>
      <c r="CF5" s="200"/>
      <c r="CG5" s="199" t="s">
        <v>142</v>
      </c>
      <c r="CH5" s="200"/>
      <c r="CI5" s="199" t="s">
        <v>144</v>
      </c>
      <c r="CJ5" s="200"/>
      <c r="CK5" s="199" t="s">
        <v>129</v>
      </c>
      <c r="CL5" s="200"/>
      <c r="CM5" s="199" t="s">
        <v>150</v>
      </c>
      <c r="CN5" s="200"/>
      <c r="CO5" s="199" t="s">
        <v>148</v>
      </c>
      <c r="CP5" s="200"/>
      <c r="CQ5" s="199" t="s">
        <v>56</v>
      </c>
      <c r="CR5" s="200"/>
      <c r="CS5" s="199" t="s">
        <v>147</v>
      </c>
      <c r="CT5" s="200"/>
      <c r="CU5" s="199" t="s">
        <v>165</v>
      </c>
      <c r="CV5" s="200"/>
      <c r="CW5" s="199" t="s">
        <v>152</v>
      </c>
      <c r="CX5" s="200"/>
      <c r="CY5" s="199" t="s">
        <v>125</v>
      </c>
      <c r="CZ5" s="200"/>
      <c r="DA5" s="199" t="s">
        <v>151</v>
      </c>
      <c r="DB5" s="200"/>
      <c r="DC5" s="199" t="s">
        <v>145</v>
      </c>
      <c r="DD5" s="200"/>
      <c r="DE5" s="199" t="s">
        <v>80</v>
      </c>
      <c r="DF5" s="200"/>
      <c r="DG5" s="199" t="s">
        <v>149</v>
      </c>
      <c r="DH5" s="200"/>
      <c r="DI5" s="199" t="s">
        <v>74</v>
      </c>
      <c r="DJ5" s="200"/>
      <c r="DK5" s="199" t="s">
        <v>90</v>
      </c>
      <c r="DL5" s="200"/>
      <c r="DM5" s="199" t="s">
        <v>114</v>
      </c>
      <c r="DN5" s="200"/>
      <c r="DO5" s="199" t="s">
        <v>153</v>
      </c>
      <c r="DP5" s="200"/>
      <c r="DQ5" s="199" t="s">
        <v>18</v>
      </c>
      <c r="DR5" s="200"/>
      <c r="DS5" s="199" t="s">
        <v>40</v>
      </c>
      <c r="DT5" s="200"/>
      <c r="DU5" s="225" t="s">
        <v>162</v>
      </c>
      <c r="DV5" s="226"/>
      <c r="DW5" s="19"/>
    </row>
    <row r="6" spans="1:131" s="1" customFormat="1" ht="15.75" customHeight="1">
      <c r="A6" s="17"/>
      <c r="B6" s="18" t="s">
        <v>11</v>
      </c>
      <c r="C6" s="199" t="s">
        <v>2</v>
      </c>
      <c r="D6" s="200"/>
      <c r="E6" s="199" t="s">
        <v>70</v>
      </c>
      <c r="F6" s="200"/>
      <c r="G6" s="199" t="s">
        <v>70</v>
      </c>
      <c r="H6" s="200"/>
      <c r="I6" s="199" t="s">
        <v>163</v>
      </c>
      <c r="J6" s="200"/>
      <c r="K6" s="199" t="s">
        <v>163</v>
      </c>
      <c r="L6" s="200"/>
      <c r="M6" s="199" t="s">
        <v>163</v>
      </c>
      <c r="N6" s="200"/>
      <c r="O6" s="199" t="s">
        <v>3</v>
      </c>
      <c r="P6" s="200"/>
      <c r="Q6" s="199" t="s">
        <v>3</v>
      </c>
      <c r="R6" s="200"/>
      <c r="S6" s="199" t="s">
        <v>138</v>
      </c>
      <c r="T6" s="200" t="s">
        <v>39</v>
      </c>
      <c r="U6" s="199" t="s">
        <v>138</v>
      </c>
      <c r="V6" s="200" t="s">
        <v>39</v>
      </c>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3</v>
      </c>
      <c r="AR6" s="200"/>
      <c r="AS6" s="199" t="s">
        <v>9</v>
      </c>
      <c r="AT6" s="200"/>
      <c r="AU6" s="199" t="s">
        <v>3</v>
      </c>
      <c r="AV6" s="200"/>
      <c r="AW6" s="199" t="s">
        <v>3</v>
      </c>
      <c r="AX6" s="200"/>
      <c r="AY6" s="199" t="s">
        <v>3</v>
      </c>
      <c r="AZ6" s="200"/>
      <c r="BA6" s="199" t="s">
        <v>3</v>
      </c>
      <c r="BB6" s="200"/>
      <c r="BC6" s="199" t="s">
        <v>3</v>
      </c>
      <c r="BD6" s="200"/>
      <c r="BE6" s="199" t="s">
        <v>3</v>
      </c>
      <c r="BF6" s="200"/>
      <c r="BG6" s="199" t="s">
        <v>3</v>
      </c>
      <c r="BH6" s="200"/>
      <c r="BI6" s="199" t="s">
        <v>3</v>
      </c>
      <c r="BJ6" s="200"/>
      <c r="BK6" s="199" t="s">
        <v>89</v>
      </c>
      <c r="BL6" s="200"/>
      <c r="BM6" s="199" t="s">
        <v>89</v>
      </c>
      <c r="BN6" s="200"/>
      <c r="BO6" s="199" t="s">
        <v>3</v>
      </c>
      <c r="BP6" s="200"/>
      <c r="BQ6" s="199" t="s">
        <v>3</v>
      </c>
      <c r="BR6" s="200"/>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t="s">
        <v>3</v>
      </c>
      <c r="DD6" s="200"/>
      <c r="DE6" s="199" t="s">
        <v>3</v>
      </c>
      <c r="DF6" s="200"/>
      <c r="DG6" s="199" t="s">
        <v>3</v>
      </c>
      <c r="DH6" s="200"/>
      <c r="DI6" s="199" t="s">
        <v>3</v>
      </c>
      <c r="DJ6" s="200"/>
      <c r="DK6" s="199" t="s">
        <v>3</v>
      </c>
      <c r="DL6" s="200"/>
      <c r="DM6" s="199" t="s">
        <v>3</v>
      </c>
      <c r="DN6" s="200"/>
      <c r="DO6" s="199" t="s">
        <v>3</v>
      </c>
      <c r="DP6" s="200"/>
      <c r="DQ6" s="199"/>
      <c r="DR6" s="200"/>
      <c r="DS6" s="199"/>
      <c r="DT6" s="200"/>
      <c r="DU6" s="129"/>
      <c r="DV6" s="130"/>
      <c r="DW6" s="19"/>
    </row>
    <row r="7" spans="1:131" s="1" customFormat="1" ht="27.75" customHeight="1">
      <c r="A7" s="17"/>
      <c r="B7" s="21" t="s">
        <v>134</v>
      </c>
      <c r="C7" s="223"/>
      <c r="D7" s="224"/>
      <c r="E7" s="223"/>
      <c r="F7" s="224"/>
      <c r="G7" s="223"/>
      <c r="H7" s="224"/>
      <c r="I7" s="223"/>
      <c r="J7" s="224" t="s">
        <v>95</v>
      </c>
      <c r="K7" s="223"/>
      <c r="L7" s="224" t="s">
        <v>95</v>
      </c>
      <c r="M7" s="223"/>
      <c r="N7" s="224"/>
      <c r="O7" s="223"/>
      <c r="P7" s="224"/>
      <c r="Q7" s="223"/>
      <c r="R7" s="224"/>
      <c r="S7" s="223"/>
      <c r="T7" s="224"/>
      <c r="U7" s="223"/>
      <c r="V7" s="224"/>
      <c r="W7" s="223">
        <v>10</v>
      </c>
      <c r="X7" s="224">
        <v>10</v>
      </c>
      <c r="Y7" s="223">
        <v>10</v>
      </c>
      <c r="Z7" s="224">
        <v>10</v>
      </c>
      <c r="AA7" s="223">
        <v>70</v>
      </c>
      <c r="AB7" s="224">
        <v>100</v>
      </c>
      <c r="AC7" s="223"/>
      <c r="AD7" s="224"/>
      <c r="AE7" s="223">
        <v>10</v>
      </c>
      <c r="AF7" s="224">
        <v>25</v>
      </c>
      <c r="AG7" s="223">
        <v>1.5</v>
      </c>
      <c r="AH7" s="224">
        <v>20</v>
      </c>
      <c r="AI7" s="223">
        <v>1.5</v>
      </c>
      <c r="AJ7" s="224">
        <v>20</v>
      </c>
      <c r="AK7" s="223"/>
      <c r="AL7" s="224"/>
      <c r="AM7" s="223"/>
      <c r="AN7" s="224"/>
      <c r="AO7" s="223"/>
      <c r="AP7" s="224"/>
      <c r="AQ7" s="223">
        <v>1</v>
      </c>
      <c r="AR7" s="224">
        <v>5</v>
      </c>
      <c r="AS7" s="223">
        <v>200</v>
      </c>
      <c r="AT7" s="224">
        <v>10</v>
      </c>
      <c r="AU7" s="223">
        <v>0.05</v>
      </c>
      <c r="AV7" s="224"/>
      <c r="AW7" s="223">
        <v>0.05</v>
      </c>
      <c r="AX7" s="224"/>
      <c r="AY7" s="223">
        <v>1</v>
      </c>
      <c r="AZ7" s="224"/>
      <c r="BA7" s="223">
        <v>0.5</v>
      </c>
      <c r="BB7" s="224">
        <v>2</v>
      </c>
      <c r="BC7" s="223"/>
      <c r="BD7" s="224">
        <v>2</v>
      </c>
      <c r="BE7" s="223"/>
      <c r="BF7" s="224"/>
      <c r="BG7" s="223">
        <v>5.0000000000000001E-3</v>
      </c>
      <c r="BH7" s="224"/>
      <c r="BI7" s="223"/>
      <c r="BJ7" s="224"/>
      <c r="BK7" s="223"/>
      <c r="BL7" s="224">
        <v>1.4</v>
      </c>
      <c r="BM7" s="223"/>
      <c r="BN7" s="224">
        <v>1.4</v>
      </c>
      <c r="BO7" s="223">
        <v>400</v>
      </c>
      <c r="BP7" s="224">
        <v>250</v>
      </c>
      <c r="BQ7" s="223">
        <v>200</v>
      </c>
      <c r="BR7" s="224">
        <v>150</v>
      </c>
      <c r="BS7" s="223"/>
      <c r="BT7" s="224">
        <v>0.4</v>
      </c>
      <c r="BU7" s="223">
        <v>0.01</v>
      </c>
      <c r="BV7" s="224">
        <v>0.1</v>
      </c>
      <c r="BW7" s="223">
        <v>5.0000000000000001E-3</v>
      </c>
      <c r="BX7" s="224">
        <v>0.01</v>
      </c>
      <c r="BY7" s="223">
        <v>0.02</v>
      </c>
      <c r="BZ7" s="224">
        <v>0.2</v>
      </c>
      <c r="CA7" s="223">
        <v>0.05</v>
      </c>
      <c r="CB7" s="224">
        <v>0.2</v>
      </c>
      <c r="CC7" s="223">
        <v>8.0000000000000002E-3</v>
      </c>
      <c r="CD7" s="224">
        <v>0.1</v>
      </c>
      <c r="CE7" s="223">
        <v>0.2</v>
      </c>
      <c r="CF7" s="224">
        <v>2</v>
      </c>
      <c r="CG7" s="223">
        <v>5.0000000000000001E-4</v>
      </c>
      <c r="CH7" s="224">
        <v>2E-3</v>
      </c>
      <c r="CI7" s="223">
        <v>0.05</v>
      </c>
      <c r="CJ7" s="224">
        <v>0.1</v>
      </c>
      <c r="CK7" s="223"/>
      <c r="CL7" s="224">
        <v>0.02</v>
      </c>
      <c r="CM7" s="223"/>
      <c r="CN7" s="224">
        <v>2</v>
      </c>
      <c r="CO7" s="223"/>
      <c r="CP7" s="224">
        <v>0.2</v>
      </c>
      <c r="CQ7" s="223"/>
      <c r="CR7" s="224">
        <v>5</v>
      </c>
      <c r="CS7" s="223"/>
      <c r="CT7" s="224">
        <v>0.01</v>
      </c>
      <c r="CU7" s="223"/>
      <c r="CV7" s="224">
        <v>0.1</v>
      </c>
      <c r="CW7" s="223"/>
      <c r="CX7" s="224">
        <v>0.1</v>
      </c>
      <c r="CY7" s="223"/>
      <c r="CZ7" s="224">
        <v>0.05</v>
      </c>
      <c r="DA7" s="223"/>
      <c r="DB7" s="224">
        <v>2.5</v>
      </c>
      <c r="DC7" s="223"/>
      <c r="DD7" s="224"/>
      <c r="DE7" s="223"/>
      <c r="DF7" s="224"/>
      <c r="DG7" s="223"/>
      <c r="DH7" s="224"/>
      <c r="DI7" s="223"/>
      <c r="DJ7" s="224"/>
      <c r="DK7" s="223"/>
      <c r="DL7" s="224"/>
      <c r="DM7" s="223"/>
      <c r="DN7" s="224"/>
      <c r="DO7" s="223"/>
      <c r="DP7" s="224"/>
      <c r="DQ7" s="223"/>
      <c r="DR7" s="224"/>
      <c r="DS7" s="223"/>
      <c r="DT7" s="224"/>
      <c r="DU7" s="223"/>
      <c r="DV7" s="224"/>
      <c r="DW7" s="19"/>
    </row>
    <row r="8" spans="1:131" s="1" customFormat="1" ht="28.5" customHeight="1">
      <c r="A8" s="17"/>
      <c r="B8" s="21" t="s">
        <v>135</v>
      </c>
      <c r="C8" s="223"/>
      <c r="D8" s="224"/>
      <c r="E8" s="223"/>
      <c r="F8" s="224"/>
      <c r="G8" s="223"/>
      <c r="H8" s="224"/>
      <c r="I8" s="223">
        <v>8.5</v>
      </c>
      <c r="J8" s="224"/>
      <c r="K8" s="223">
        <v>8.5</v>
      </c>
      <c r="L8" s="224"/>
      <c r="M8" s="223">
        <v>8.5</v>
      </c>
      <c r="N8" s="224"/>
      <c r="O8" s="223"/>
      <c r="P8" s="224"/>
      <c r="Q8" s="223"/>
      <c r="R8" s="224"/>
      <c r="S8" s="223"/>
      <c r="T8" s="224"/>
      <c r="U8" s="223"/>
      <c r="V8" s="224"/>
      <c r="W8" s="223">
        <v>15</v>
      </c>
      <c r="X8" s="224"/>
      <c r="Y8" s="223">
        <v>15</v>
      </c>
      <c r="Z8" s="224"/>
      <c r="AA8" s="223">
        <v>100</v>
      </c>
      <c r="AB8" s="224"/>
      <c r="AC8" s="223"/>
      <c r="AD8" s="224"/>
      <c r="AE8" s="223">
        <v>15</v>
      </c>
      <c r="AF8" s="224"/>
      <c r="AG8" s="223">
        <v>2.5</v>
      </c>
      <c r="AH8" s="224"/>
      <c r="AI8" s="223">
        <v>2.5</v>
      </c>
      <c r="AJ8" s="224"/>
      <c r="AK8" s="223"/>
      <c r="AL8" s="224"/>
      <c r="AM8" s="223"/>
      <c r="AN8" s="224"/>
      <c r="AO8" s="223"/>
      <c r="AP8" s="224"/>
      <c r="AQ8" s="223">
        <v>2</v>
      </c>
      <c r="AR8" s="224"/>
      <c r="AS8" s="223">
        <v>800</v>
      </c>
      <c r="AT8" s="224"/>
      <c r="AU8" s="223">
        <v>0.1</v>
      </c>
      <c r="AV8" s="224"/>
      <c r="AW8" s="223">
        <v>0.1</v>
      </c>
      <c r="AX8" s="224"/>
      <c r="AY8" s="223">
        <v>1.5</v>
      </c>
      <c r="AZ8" s="224"/>
      <c r="BA8" s="223">
        <v>1</v>
      </c>
      <c r="BB8" s="224"/>
      <c r="BC8" s="223"/>
      <c r="BD8" s="224"/>
      <c r="BE8" s="223"/>
      <c r="BF8" s="224"/>
      <c r="BG8" s="223">
        <v>0.01</v>
      </c>
      <c r="BH8" s="224"/>
      <c r="BI8" s="223"/>
      <c r="BJ8" s="224"/>
      <c r="BK8" s="223"/>
      <c r="BL8" s="224"/>
      <c r="BM8" s="223"/>
      <c r="BN8" s="224"/>
      <c r="BO8" s="223">
        <v>480</v>
      </c>
      <c r="BP8" s="224"/>
      <c r="BQ8" s="223">
        <v>240</v>
      </c>
      <c r="BR8" s="224"/>
      <c r="BS8" s="223"/>
      <c r="BT8" s="224"/>
      <c r="BU8" s="223">
        <v>0.05</v>
      </c>
      <c r="BV8" s="224"/>
      <c r="BW8" s="223">
        <v>2.5000000000000001E-2</v>
      </c>
      <c r="BX8" s="224"/>
      <c r="BY8" s="223">
        <v>0.1</v>
      </c>
      <c r="BZ8" s="224"/>
      <c r="CA8" s="223">
        <v>0.25</v>
      </c>
      <c r="CB8" s="224"/>
      <c r="CC8" s="223">
        <v>0.04</v>
      </c>
      <c r="CD8" s="224"/>
      <c r="CE8" s="223">
        <v>1</v>
      </c>
      <c r="CF8" s="224"/>
      <c r="CG8" s="223">
        <v>2.5000000000000001E-3</v>
      </c>
      <c r="CH8" s="224"/>
      <c r="CI8" s="223">
        <v>0.25</v>
      </c>
      <c r="CJ8" s="224"/>
      <c r="CK8" s="223"/>
      <c r="CL8" s="224"/>
      <c r="CM8" s="223"/>
      <c r="CN8" s="224"/>
      <c r="CO8" s="223"/>
      <c r="CP8" s="224"/>
      <c r="CQ8" s="223"/>
      <c r="CR8" s="224"/>
      <c r="CS8" s="223"/>
      <c r="CT8" s="224"/>
      <c r="CU8" s="223"/>
      <c r="CV8" s="224"/>
      <c r="CW8" s="223"/>
      <c r="CX8" s="224"/>
      <c r="CY8" s="223"/>
      <c r="CZ8" s="224"/>
      <c r="DA8" s="223"/>
      <c r="DB8" s="224"/>
      <c r="DC8" s="223"/>
      <c r="DD8" s="224"/>
      <c r="DE8" s="223"/>
      <c r="DF8" s="224"/>
      <c r="DG8" s="223"/>
      <c r="DH8" s="224"/>
      <c r="DI8" s="223"/>
      <c r="DJ8" s="224"/>
      <c r="DK8" s="223"/>
      <c r="DL8" s="224"/>
      <c r="DM8" s="223"/>
      <c r="DN8" s="224"/>
      <c r="DO8" s="223"/>
      <c r="DP8" s="224"/>
      <c r="DQ8" s="223"/>
      <c r="DR8" s="224"/>
      <c r="DS8" s="223"/>
      <c r="DT8" s="224"/>
      <c r="DU8" s="223"/>
      <c r="DV8" s="224"/>
      <c r="DW8" s="19"/>
    </row>
    <row r="9" spans="1:131" s="1" customFormat="1" ht="28.5" customHeight="1">
      <c r="A9" s="17"/>
      <c r="B9" s="21" t="s">
        <v>136</v>
      </c>
      <c r="C9" s="223"/>
      <c r="D9" s="224"/>
      <c r="E9" s="223"/>
      <c r="F9" s="224"/>
      <c r="G9" s="223"/>
      <c r="H9" s="224"/>
      <c r="I9" s="238">
        <v>7</v>
      </c>
      <c r="J9" s="239"/>
      <c r="K9" s="238">
        <v>7</v>
      </c>
      <c r="L9" s="239"/>
      <c r="M9" s="238">
        <v>7</v>
      </c>
      <c r="N9" s="239"/>
      <c r="O9" s="223">
        <v>3</v>
      </c>
      <c r="P9" s="224"/>
      <c r="Q9" s="223">
        <v>3</v>
      </c>
      <c r="R9" s="224"/>
      <c r="S9" s="223"/>
      <c r="T9" s="224"/>
      <c r="U9" s="223"/>
      <c r="V9" s="224"/>
      <c r="W9" s="223"/>
      <c r="X9" s="224"/>
      <c r="Y9" s="223"/>
      <c r="Z9" s="224"/>
      <c r="AA9" s="223"/>
      <c r="AB9" s="224"/>
      <c r="AC9" s="223"/>
      <c r="AD9" s="224"/>
      <c r="AE9" s="223"/>
      <c r="AF9" s="224"/>
      <c r="AG9" s="223"/>
      <c r="AH9" s="224"/>
      <c r="AI9" s="223"/>
      <c r="AJ9" s="224"/>
      <c r="AK9" s="223"/>
      <c r="AL9" s="224"/>
      <c r="AM9" s="223"/>
      <c r="AN9" s="224"/>
      <c r="AO9" s="223"/>
      <c r="AP9" s="224"/>
      <c r="AQ9" s="223"/>
      <c r="AR9" s="224"/>
      <c r="AS9" s="223"/>
      <c r="AT9" s="224"/>
      <c r="AU9" s="223"/>
      <c r="AV9" s="224"/>
      <c r="AW9" s="223"/>
      <c r="AX9" s="224"/>
      <c r="AY9" s="223"/>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223"/>
      <c r="DH9" s="224"/>
      <c r="DI9" s="223"/>
      <c r="DJ9" s="224"/>
      <c r="DK9" s="223"/>
      <c r="DL9" s="224"/>
      <c r="DM9" s="223"/>
      <c r="DN9" s="224"/>
      <c r="DO9" s="223"/>
      <c r="DP9" s="224"/>
      <c r="DQ9" s="223"/>
      <c r="DR9" s="224"/>
      <c r="DS9" s="223"/>
      <c r="DT9" s="224"/>
      <c r="DU9" s="132"/>
      <c r="DV9" s="133"/>
      <c r="DW9" s="19"/>
    </row>
    <row r="10" spans="1:131" s="1" customFormat="1" ht="18.75" customHeight="1">
      <c r="A10" s="17"/>
      <c r="B10" s="18" t="s">
        <v>71</v>
      </c>
      <c r="C10" s="199" t="s">
        <v>82</v>
      </c>
      <c r="D10" s="230"/>
      <c r="E10" s="199" t="s">
        <v>82</v>
      </c>
      <c r="F10" s="200"/>
      <c r="G10" s="199" t="s">
        <v>75</v>
      </c>
      <c r="H10" s="200"/>
      <c r="I10" s="199" t="s">
        <v>245</v>
      </c>
      <c r="J10" s="200"/>
      <c r="K10" s="199" t="s">
        <v>250</v>
      </c>
      <c r="L10" s="200"/>
      <c r="M10" s="199" t="s">
        <v>75</v>
      </c>
      <c r="N10" s="200"/>
      <c r="O10" s="199" t="s">
        <v>220</v>
      </c>
      <c r="P10" s="200"/>
      <c r="Q10" s="199" t="s">
        <v>75</v>
      </c>
      <c r="R10" s="200"/>
      <c r="S10" s="199" t="s">
        <v>220</v>
      </c>
      <c r="T10" s="200"/>
      <c r="U10" s="199" t="s">
        <v>75</v>
      </c>
      <c r="V10" s="200"/>
      <c r="W10" s="199" t="s">
        <v>86</v>
      </c>
      <c r="X10" s="200"/>
      <c r="Y10" s="199" t="s">
        <v>85</v>
      </c>
      <c r="Z10" s="200"/>
      <c r="AA10" s="199" t="s">
        <v>86</v>
      </c>
      <c r="AB10" s="200"/>
      <c r="AC10" s="199" t="s">
        <v>85</v>
      </c>
      <c r="AD10" s="200"/>
      <c r="AE10" s="199" t="s">
        <v>192</v>
      </c>
      <c r="AF10" s="200"/>
      <c r="AG10" s="199" t="s">
        <v>220</v>
      </c>
      <c r="AH10" s="200"/>
      <c r="AI10" s="199" t="s">
        <v>86</v>
      </c>
      <c r="AJ10" s="200"/>
      <c r="AK10" s="199" t="s">
        <v>85</v>
      </c>
      <c r="AL10" s="200"/>
      <c r="AM10" s="199" t="s">
        <v>86</v>
      </c>
      <c r="AN10" s="200"/>
      <c r="AO10" s="199" t="s">
        <v>86</v>
      </c>
      <c r="AP10" s="200"/>
      <c r="AQ10" s="199" t="s">
        <v>85</v>
      </c>
      <c r="AR10" s="200"/>
      <c r="AS10" s="199" t="s">
        <v>76</v>
      </c>
      <c r="AT10" s="200"/>
      <c r="AU10" s="199" t="s">
        <v>220</v>
      </c>
      <c r="AV10" s="200"/>
      <c r="AW10" s="199" t="s">
        <v>75</v>
      </c>
      <c r="AX10" s="200"/>
      <c r="AY10" s="199" t="s">
        <v>75</v>
      </c>
      <c r="AZ10" s="200"/>
      <c r="BA10" s="199" t="s">
        <v>85</v>
      </c>
      <c r="BB10" s="200"/>
      <c r="BC10" s="199" t="s">
        <v>86</v>
      </c>
      <c r="BD10" s="200"/>
      <c r="BE10" s="199" t="s">
        <v>76</v>
      </c>
      <c r="BF10" s="200"/>
      <c r="BG10" s="199" t="s">
        <v>76</v>
      </c>
      <c r="BH10" s="200"/>
      <c r="BI10" s="199" t="s">
        <v>76</v>
      </c>
      <c r="BJ10" s="200"/>
      <c r="BK10" s="199" t="s">
        <v>220</v>
      </c>
      <c r="BL10" s="200"/>
      <c r="BM10" s="199" t="s">
        <v>86</v>
      </c>
      <c r="BN10" s="200"/>
      <c r="BO10" s="199" t="s">
        <v>85</v>
      </c>
      <c r="BP10" s="200"/>
      <c r="BQ10" s="199" t="s">
        <v>85</v>
      </c>
      <c r="BR10" s="200"/>
      <c r="BS10" s="199" t="s">
        <v>86</v>
      </c>
      <c r="BT10" s="200"/>
      <c r="BU10" s="199" t="s">
        <v>86</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86</v>
      </c>
      <c r="DD10" s="200"/>
      <c r="DE10" s="199" t="s">
        <v>86</v>
      </c>
      <c r="DF10" s="200"/>
      <c r="DG10" s="199" t="s">
        <v>86</v>
      </c>
      <c r="DH10" s="200"/>
      <c r="DI10" s="199" t="s">
        <v>86</v>
      </c>
      <c r="DJ10" s="200"/>
      <c r="DK10" s="199" t="s">
        <v>86</v>
      </c>
      <c r="DL10" s="200"/>
      <c r="DM10" s="199" t="s">
        <v>86</v>
      </c>
      <c r="DN10" s="200"/>
      <c r="DO10" s="199" t="s">
        <v>86</v>
      </c>
      <c r="DP10" s="200"/>
      <c r="DQ10" s="199" t="s">
        <v>76</v>
      </c>
      <c r="DR10" s="200"/>
      <c r="DS10" s="199" t="s">
        <v>85</v>
      </c>
      <c r="DT10" s="200"/>
      <c r="DU10" s="135"/>
      <c r="DV10" s="136"/>
      <c r="DW10" s="19"/>
    </row>
    <row r="11" spans="1:131" s="1" customFormat="1" ht="16.5" customHeight="1">
      <c r="A11" s="17"/>
      <c r="B11" s="18" t="s">
        <v>12</v>
      </c>
      <c r="C11" s="199" t="s">
        <v>210</v>
      </c>
      <c r="D11" s="230"/>
      <c r="E11" s="199" t="s">
        <v>216</v>
      </c>
      <c r="F11" s="200"/>
      <c r="G11" s="199" t="s">
        <v>214</v>
      </c>
      <c r="H11" s="200"/>
      <c r="I11" s="199" t="s">
        <v>210</v>
      </c>
      <c r="J11" s="200"/>
      <c r="K11" s="199" t="s">
        <v>210</v>
      </c>
      <c r="L11" s="200"/>
      <c r="M11" s="199"/>
      <c r="N11" s="200"/>
      <c r="O11" s="199" t="s">
        <v>210</v>
      </c>
      <c r="P11" s="200"/>
      <c r="Q11" s="199"/>
      <c r="R11" s="200"/>
      <c r="S11" s="199" t="s">
        <v>210</v>
      </c>
      <c r="T11" s="200"/>
      <c r="U11" s="199"/>
      <c r="V11" s="200"/>
      <c r="W11" s="199" t="s">
        <v>211</v>
      </c>
      <c r="X11" s="200"/>
      <c r="Y11" s="199" t="s">
        <v>211</v>
      </c>
      <c r="Z11" s="200"/>
      <c r="AA11" s="199" t="s">
        <v>211</v>
      </c>
      <c r="AB11" s="200"/>
      <c r="AC11" s="199" t="s">
        <v>215</v>
      </c>
      <c r="AD11" s="200"/>
      <c r="AE11" s="199" t="s">
        <v>214</v>
      </c>
      <c r="AF11" s="200"/>
      <c r="AG11" s="199" t="s">
        <v>210</v>
      </c>
      <c r="AH11" s="200"/>
      <c r="AI11" s="199"/>
      <c r="AJ11" s="200"/>
      <c r="AK11" s="199" t="s">
        <v>214</v>
      </c>
      <c r="AL11" s="200"/>
      <c r="AM11" s="199" t="s">
        <v>214</v>
      </c>
      <c r="AN11" s="200"/>
      <c r="AO11" s="199" t="s">
        <v>214</v>
      </c>
      <c r="AP11" s="200"/>
      <c r="AQ11" s="199" t="s">
        <v>214</v>
      </c>
      <c r="AR11" s="200"/>
      <c r="AS11" s="199" t="s">
        <v>214</v>
      </c>
      <c r="AT11" s="200"/>
      <c r="AU11" s="199" t="s">
        <v>210</v>
      </c>
      <c r="AV11" s="200"/>
      <c r="AW11" s="199"/>
      <c r="AX11" s="200"/>
      <c r="AY11" s="199" t="s">
        <v>213</v>
      </c>
      <c r="AZ11" s="200"/>
      <c r="BA11" s="199" t="s">
        <v>213</v>
      </c>
      <c r="BB11" s="200"/>
      <c r="BC11" s="199"/>
      <c r="BD11" s="200"/>
      <c r="BE11" s="199" t="s">
        <v>204</v>
      </c>
      <c r="BF11" s="200"/>
      <c r="BG11" s="199" t="s">
        <v>204</v>
      </c>
      <c r="BH11" s="200"/>
      <c r="BI11" s="199"/>
      <c r="BJ11" s="200"/>
      <c r="BK11" s="199" t="s">
        <v>210</v>
      </c>
      <c r="BL11" s="200"/>
      <c r="BM11" s="199"/>
      <c r="BN11" s="200"/>
      <c r="BO11" s="199" t="s">
        <v>213</v>
      </c>
      <c r="BP11" s="200"/>
      <c r="BQ11" s="199" t="s">
        <v>213</v>
      </c>
      <c r="BR11" s="200"/>
      <c r="BS11" s="199" t="s">
        <v>213</v>
      </c>
      <c r="BT11" s="200"/>
      <c r="BU11" s="199" t="s">
        <v>213</v>
      </c>
      <c r="BV11" s="200"/>
      <c r="BW11" s="199" t="s">
        <v>213</v>
      </c>
      <c r="BX11" s="200"/>
      <c r="BY11" s="199" t="s">
        <v>213</v>
      </c>
      <c r="BZ11" s="200"/>
      <c r="CA11" s="199" t="s">
        <v>213</v>
      </c>
      <c r="CB11" s="200"/>
      <c r="CC11" s="199" t="s">
        <v>213</v>
      </c>
      <c r="CD11" s="200"/>
      <c r="CE11" s="199" t="s">
        <v>213</v>
      </c>
      <c r="CF11" s="200"/>
      <c r="CG11" s="199" t="s">
        <v>213</v>
      </c>
      <c r="CH11" s="200"/>
      <c r="CI11" s="199" t="s">
        <v>213</v>
      </c>
      <c r="CJ11" s="200"/>
      <c r="CK11" s="199" t="s">
        <v>213</v>
      </c>
      <c r="CL11" s="200"/>
      <c r="CM11" s="199" t="s">
        <v>213</v>
      </c>
      <c r="CN11" s="200"/>
      <c r="CO11" s="199" t="s">
        <v>213</v>
      </c>
      <c r="CP11" s="200"/>
      <c r="CQ11" s="199" t="s">
        <v>213</v>
      </c>
      <c r="CR11" s="200"/>
      <c r="CS11" s="199" t="s">
        <v>213</v>
      </c>
      <c r="CT11" s="200"/>
      <c r="CU11" s="199" t="s">
        <v>213</v>
      </c>
      <c r="CV11" s="200"/>
      <c r="CW11" s="199" t="s">
        <v>213</v>
      </c>
      <c r="CX11" s="200"/>
      <c r="CY11" s="199" t="s">
        <v>213</v>
      </c>
      <c r="CZ11" s="200"/>
      <c r="DA11" s="199" t="s">
        <v>213</v>
      </c>
      <c r="DB11" s="200"/>
      <c r="DC11" s="199" t="s">
        <v>213</v>
      </c>
      <c r="DD11" s="200"/>
      <c r="DE11" s="199" t="s">
        <v>213</v>
      </c>
      <c r="DF11" s="200"/>
      <c r="DG11" s="199" t="s">
        <v>213</v>
      </c>
      <c r="DH11" s="200"/>
      <c r="DI11" s="199" t="s">
        <v>213</v>
      </c>
      <c r="DJ11" s="200"/>
      <c r="DK11" s="199" t="s">
        <v>213</v>
      </c>
      <c r="DL11" s="200"/>
      <c r="DM11" s="199" t="s">
        <v>213</v>
      </c>
      <c r="DN11" s="200"/>
      <c r="DO11" s="199" t="s">
        <v>213</v>
      </c>
      <c r="DP11" s="200"/>
      <c r="DQ11" s="199"/>
      <c r="DR11" s="200"/>
      <c r="DS11" s="199"/>
      <c r="DT11" s="200"/>
      <c r="DU11" s="135"/>
      <c r="DV11" s="136"/>
      <c r="DW11" s="19"/>
    </row>
    <row r="12" spans="1:131" ht="25.5" customHeight="1">
      <c r="A12" s="113"/>
      <c r="B12" s="18" t="s">
        <v>13</v>
      </c>
      <c r="C12" s="199">
        <v>30</v>
      </c>
      <c r="D12" s="229"/>
      <c r="E12" s="199">
        <v>30</v>
      </c>
      <c r="F12" s="200"/>
      <c r="G12" s="199">
        <v>4</v>
      </c>
      <c r="H12" s="229"/>
      <c r="I12" s="199">
        <v>30</v>
      </c>
      <c r="J12" s="200"/>
      <c r="K12" s="199">
        <v>30</v>
      </c>
      <c r="L12" s="200"/>
      <c r="M12" s="199"/>
      <c r="N12" s="229"/>
      <c r="O12" s="199">
        <v>30</v>
      </c>
      <c r="P12" s="200"/>
      <c r="Q12" s="199"/>
      <c r="R12" s="229"/>
      <c r="S12" s="199">
        <v>30</v>
      </c>
      <c r="T12" s="200"/>
      <c r="U12" s="199"/>
      <c r="V12" s="229"/>
      <c r="W12" s="199">
        <v>8</v>
      </c>
      <c r="X12" s="229"/>
      <c r="Y12" s="199">
        <v>8</v>
      </c>
      <c r="Z12" s="229"/>
      <c r="AA12" s="199">
        <v>8</v>
      </c>
      <c r="AB12" s="229"/>
      <c r="AC12" s="199"/>
      <c r="AD12" s="200"/>
      <c r="AE12" s="199">
        <v>4</v>
      </c>
      <c r="AF12" s="200"/>
      <c r="AG12" s="199">
        <v>30</v>
      </c>
      <c r="AH12" s="200"/>
      <c r="AI12" s="199"/>
      <c r="AJ12" s="200"/>
      <c r="AK12" s="199">
        <v>4</v>
      </c>
      <c r="AL12" s="200"/>
      <c r="AM12" s="199">
        <v>4</v>
      </c>
      <c r="AN12" s="200"/>
      <c r="AO12" s="199">
        <v>4</v>
      </c>
      <c r="AP12" s="200"/>
      <c r="AQ12" s="199">
        <v>4</v>
      </c>
      <c r="AR12" s="200"/>
      <c r="AS12" s="199">
        <v>4</v>
      </c>
      <c r="AT12" s="200"/>
      <c r="AU12" s="199">
        <v>30</v>
      </c>
      <c r="AV12" s="200"/>
      <c r="AW12" s="199"/>
      <c r="AX12" s="200"/>
      <c r="AY12" s="199">
        <v>1</v>
      </c>
      <c r="AZ12" s="200"/>
      <c r="BA12" s="199">
        <v>1</v>
      </c>
      <c r="BB12" s="200"/>
      <c r="BC12" s="199"/>
      <c r="BD12" s="200"/>
      <c r="BE12" s="199"/>
      <c r="BF12" s="200"/>
      <c r="BG12" s="199"/>
      <c r="BH12" s="200"/>
      <c r="BI12" s="199"/>
      <c r="BJ12" s="200"/>
      <c r="BK12" s="199">
        <v>30</v>
      </c>
      <c r="BL12" s="200"/>
      <c r="BM12" s="199"/>
      <c r="BN12" s="200"/>
      <c r="BO12" s="199">
        <v>1</v>
      </c>
      <c r="BP12" s="200"/>
      <c r="BQ12" s="199">
        <v>1</v>
      </c>
      <c r="BR12" s="200"/>
      <c r="BS12" s="199">
        <v>1</v>
      </c>
      <c r="BT12" s="200"/>
      <c r="BU12" s="199">
        <v>1</v>
      </c>
      <c r="BV12" s="200"/>
      <c r="BW12" s="199">
        <v>1</v>
      </c>
      <c r="BX12" s="200"/>
      <c r="BY12" s="199">
        <v>1</v>
      </c>
      <c r="BZ12" s="200"/>
      <c r="CA12" s="199">
        <v>1</v>
      </c>
      <c r="CB12" s="200"/>
      <c r="CC12" s="199">
        <v>1</v>
      </c>
      <c r="CD12" s="200"/>
      <c r="CE12" s="199">
        <v>1</v>
      </c>
      <c r="CF12" s="200"/>
      <c r="CG12" s="199">
        <v>1</v>
      </c>
      <c r="CH12" s="200"/>
      <c r="CI12" s="199">
        <v>1</v>
      </c>
      <c r="CJ12" s="200"/>
      <c r="CK12" s="199">
        <v>1</v>
      </c>
      <c r="CL12" s="200"/>
      <c r="CM12" s="199">
        <v>1</v>
      </c>
      <c r="CN12" s="200"/>
      <c r="CO12" s="199">
        <v>1</v>
      </c>
      <c r="CP12" s="200"/>
      <c r="CQ12" s="199">
        <v>1</v>
      </c>
      <c r="CR12" s="200"/>
      <c r="CS12" s="199">
        <v>1</v>
      </c>
      <c r="CT12" s="200"/>
      <c r="CU12" s="199">
        <v>1</v>
      </c>
      <c r="CV12" s="200"/>
      <c r="CW12" s="199">
        <v>1</v>
      </c>
      <c r="CX12" s="200"/>
      <c r="CY12" s="199">
        <v>1</v>
      </c>
      <c r="CZ12" s="200"/>
      <c r="DA12" s="199">
        <v>1</v>
      </c>
      <c r="DB12" s="200"/>
      <c r="DC12" s="199">
        <v>1</v>
      </c>
      <c r="DD12" s="200"/>
      <c r="DE12" s="199">
        <v>1</v>
      </c>
      <c r="DF12" s="200"/>
      <c r="DG12" s="199">
        <v>1</v>
      </c>
      <c r="DH12" s="200"/>
      <c r="DI12" s="199">
        <v>1</v>
      </c>
      <c r="DJ12" s="200"/>
      <c r="DK12" s="199">
        <v>1</v>
      </c>
      <c r="DL12" s="200"/>
      <c r="DM12" s="199">
        <v>1</v>
      </c>
      <c r="DN12" s="200"/>
      <c r="DO12" s="199">
        <v>1</v>
      </c>
      <c r="DP12" s="200"/>
      <c r="DQ12" s="199"/>
      <c r="DR12" s="200"/>
      <c r="DS12" s="199"/>
      <c r="DT12" s="200"/>
      <c r="DU12" s="235"/>
      <c r="DV12" s="236"/>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04"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3" priority="13" stopIfTrue="1" operator="lessThan">
      <formula>F$12</formula>
    </cfRule>
  </conditionalFormatting>
  <conditionalFormatting sqref="F46 H46 J46 T46 V46 P46 R46 X46 N46 Z46">
    <cfRule type="cellIs" dxfId="1502" priority="14" stopIfTrue="1" operator="greaterThan">
      <formula>F10</formula>
    </cfRule>
  </conditionalFormatting>
  <conditionalFormatting sqref="F47 H47 J47 T47 V47 P47 R47 X47 N47 Z47">
    <cfRule type="cellIs" dxfId="1501"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0"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99"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98" priority="18" stopIfTrue="1">
      <formula>AND(NOT(ISBLANK(C$8)),C15&gt;C$8)</formula>
    </cfRule>
    <cfRule type="expression" dxfId="1497"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6"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5" priority="21" stopIfTrue="1" operator="greaterThan">
      <formula>$C$6</formula>
    </cfRule>
  </conditionalFormatting>
  <conditionalFormatting sqref="L45">
    <cfRule type="cellIs" dxfId="1494" priority="5" stopIfTrue="1" operator="lessThan">
      <formula>L$12</formula>
    </cfRule>
  </conditionalFormatting>
  <conditionalFormatting sqref="L46">
    <cfRule type="cellIs" dxfId="1493" priority="6" stopIfTrue="1" operator="greaterThan">
      <formula>L10</formula>
    </cfRule>
  </conditionalFormatting>
  <conditionalFormatting sqref="L47">
    <cfRule type="cellIs" dxfId="1492" priority="7" stopIfTrue="1" operator="greaterThan">
      <formula>L10</formula>
    </cfRule>
  </conditionalFormatting>
  <conditionalFormatting sqref="K15:K44">
    <cfRule type="expression" dxfId="1491" priority="8" stopIfTrue="1">
      <formula>AND(NOT(ISBLANK(K$8)),K15&gt;K$8)</formula>
    </cfRule>
    <cfRule type="expression" dxfId="1490" priority="9" stopIfTrue="1">
      <formula>AND(NOT(ISBLANK(K$8)),K15&lt;K$9,NOT(ISBLANK(K15)))</formula>
    </cfRule>
  </conditionalFormatting>
  <conditionalFormatting sqref="K45">
    <cfRule type="cellIs" dxfId="1489" priority="10" stopIfTrue="1" operator="lessThan">
      <formula>$C$12</formula>
    </cfRule>
  </conditionalFormatting>
  <conditionalFormatting sqref="K46">
    <cfRule type="cellIs" dxfId="1488"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7" priority="3" stopIfTrue="1">
      <formula>AND(NOT(ISBLANK(C$8)),C14&gt;C$8)</formula>
    </cfRule>
    <cfRule type="expression" dxfId="1486" priority="4" stopIfTrue="1">
      <formula>AND(NOT(ISBLANK(C$8)),C14&lt;C$9,NOT(ISBLANK(C14)))</formula>
    </cfRule>
  </conditionalFormatting>
  <conditionalFormatting sqref="K14">
    <cfRule type="expression" dxfId="1485" priority="1" stopIfTrue="1">
      <formula>AND(NOT(ISBLANK(K$8)),K14&gt;K$8)</formula>
    </cfRule>
    <cfRule type="expression" dxfId="1484"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26</v>
      </c>
      <c r="Z4" s="234"/>
      <c r="AA4" s="233">
        <v>29</v>
      </c>
      <c r="AB4" s="234"/>
      <c r="AC4" s="233">
        <v>38</v>
      </c>
      <c r="AD4" s="234"/>
      <c r="AE4" s="233">
        <v>33</v>
      </c>
      <c r="AF4" s="234"/>
      <c r="AG4" s="233">
        <v>33</v>
      </c>
      <c r="AH4" s="234"/>
      <c r="AI4" s="233">
        <v>31</v>
      </c>
      <c r="AJ4" s="234"/>
      <c r="AK4" s="233">
        <v>35</v>
      </c>
      <c r="AL4" s="234"/>
      <c r="AM4" s="233">
        <v>37</v>
      </c>
      <c r="AN4" s="234"/>
      <c r="AO4" s="233">
        <v>39</v>
      </c>
      <c r="AP4" s="234"/>
      <c r="AQ4" s="233">
        <v>43</v>
      </c>
      <c r="AR4" s="234"/>
      <c r="AS4" s="233">
        <v>45</v>
      </c>
      <c r="AT4" s="234"/>
      <c r="AU4" s="233">
        <v>45</v>
      </c>
      <c r="AV4" s="234"/>
      <c r="AW4" s="233">
        <v>40</v>
      </c>
      <c r="AX4" s="234"/>
      <c r="AY4" s="233">
        <v>42</v>
      </c>
      <c r="AZ4" s="234"/>
      <c r="BA4" s="233">
        <v>50</v>
      </c>
      <c r="BB4" s="234"/>
      <c r="BC4" s="233">
        <v>46</v>
      </c>
      <c r="BD4" s="234"/>
      <c r="BE4" s="233">
        <v>47</v>
      </c>
      <c r="BF4" s="234"/>
      <c r="BG4" s="233">
        <v>48</v>
      </c>
      <c r="BH4" s="234"/>
      <c r="BI4" s="233">
        <v>53</v>
      </c>
      <c r="BJ4" s="234"/>
      <c r="BK4" s="233">
        <v>53</v>
      </c>
      <c r="BL4" s="234"/>
      <c r="BM4" s="233">
        <v>54</v>
      </c>
      <c r="BN4" s="234"/>
      <c r="BO4" s="233">
        <v>55</v>
      </c>
      <c r="BP4" s="234"/>
      <c r="BQ4" s="233">
        <v>56</v>
      </c>
      <c r="BR4" s="234"/>
      <c r="BS4" s="233">
        <v>71</v>
      </c>
      <c r="BT4" s="234"/>
      <c r="BU4" s="233">
        <v>63</v>
      </c>
      <c r="BV4" s="234"/>
      <c r="BW4" s="233">
        <v>64</v>
      </c>
      <c r="BX4" s="234"/>
      <c r="BY4" s="233">
        <v>65</v>
      </c>
      <c r="BZ4" s="234"/>
      <c r="CA4" s="233">
        <v>66</v>
      </c>
      <c r="CB4" s="234"/>
      <c r="CC4" s="233">
        <v>67</v>
      </c>
      <c r="CD4" s="234"/>
      <c r="CE4" s="233">
        <v>68</v>
      </c>
      <c r="CF4" s="234"/>
      <c r="CG4" s="233">
        <v>69</v>
      </c>
      <c r="CH4" s="234"/>
      <c r="CI4" s="233">
        <v>78</v>
      </c>
      <c r="CJ4" s="234"/>
      <c r="CK4" s="233">
        <v>79</v>
      </c>
      <c r="CL4" s="234"/>
      <c r="CM4" s="233">
        <v>74</v>
      </c>
      <c r="CN4" s="234"/>
      <c r="CO4" s="233">
        <v>82</v>
      </c>
      <c r="CP4" s="234"/>
      <c r="CQ4" s="233">
        <v>72</v>
      </c>
      <c r="CR4" s="234"/>
      <c r="CS4" s="233">
        <v>76</v>
      </c>
      <c r="CT4" s="234"/>
      <c r="CU4" s="233">
        <v>83</v>
      </c>
      <c r="CV4" s="234"/>
      <c r="CW4" s="233">
        <v>73</v>
      </c>
      <c r="CX4" s="234"/>
      <c r="CY4" s="233">
        <v>80</v>
      </c>
      <c r="CZ4" s="234"/>
      <c r="DA4" s="233">
        <v>70</v>
      </c>
      <c r="DB4" s="234"/>
      <c r="DC4" s="233">
        <v>75</v>
      </c>
      <c r="DD4" s="234"/>
      <c r="DE4" s="233">
        <v>77</v>
      </c>
      <c r="DF4" s="234"/>
      <c r="DG4" s="233">
        <v>59</v>
      </c>
      <c r="DH4" s="234"/>
      <c r="DI4" s="233">
        <v>81</v>
      </c>
      <c r="DJ4" s="234"/>
      <c r="DK4" s="233">
        <v>62</v>
      </c>
      <c r="DL4" s="234"/>
      <c r="DM4" s="233">
        <v>84</v>
      </c>
      <c r="DN4" s="234"/>
      <c r="DO4" s="233">
        <v>85</v>
      </c>
      <c r="DP4" s="234"/>
      <c r="DQ4" s="233">
        <v>87</v>
      </c>
      <c r="DR4" s="234"/>
      <c r="DS4" s="233"/>
      <c r="DT4" s="234"/>
      <c r="DU4" s="17"/>
      <c r="DV4" s="240"/>
      <c r="DW4" s="240"/>
      <c r="DX4" s="240"/>
      <c r="DY4" s="240"/>
      <c r="DZ4" s="240"/>
      <c r="EA4" s="240"/>
      <c r="EB4" s="240"/>
      <c r="EC4" s="240"/>
      <c r="ED4" s="240"/>
      <c r="EE4" s="240"/>
      <c r="EF4" s="240"/>
      <c r="EG4" s="240"/>
      <c r="EH4" s="240"/>
      <c r="EI4" s="240"/>
      <c r="EJ4" s="240"/>
      <c r="EK4" s="240"/>
      <c r="EL4" s="240"/>
      <c r="EM4" s="240"/>
      <c r="EN4" s="240"/>
      <c r="EO4" s="240"/>
      <c r="EP4" s="86"/>
      <c r="EQ4" s="86"/>
      <c r="ER4" s="86"/>
      <c r="ES4" s="86"/>
      <c r="ET4" s="86"/>
      <c r="EU4" s="86"/>
    </row>
    <row r="5" spans="1:151" s="1" customFormat="1" ht="24.75" customHeight="1">
      <c r="A5" s="17"/>
      <c r="B5" s="18" t="s">
        <v>10</v>
      </c>
      <c r="C5" s="199" t="s">
        <v>137</v>
      </c>
      <c r="D5" s="200"/>
      <c r="E5" s="199" t="s">
        <v>97</v>
      </c>
      <c r="F5" s="200"/>
      <c r="G5" s="199" t="s">
        <v>98</v>
      </c>
      <c r="H5" s="200"/>
      <c r="I5" s="199" t="s">
        <v>100</v>
      </c>
      <c r="J5" s="200"/>
      <c r="K5" s="199" t="s">
        <v>99</v>
      </c>
      <c r="L5" s="200"/>
      <c r="M5" s="199" t="s">
        <v>103</v>
      </c>
      <c r="N5" s="200"/>
      <c r="O5" s="199" t="s">
        <v>104</v>
      </c>
      <c r="P5" s="200"/>
      <c r="Q5" s="199" t="s">
        <v>101</v>
      </c>
      <c r="R5" s="200"/>
      <c r="S5" s="199" t="s">
        <v>102</v>
      </c>
      <c r="T5" s="200"/>
      <c r="U5" s="199" t="s">
        <v>36</v>
      </c>
      <c r="V5" s="200"/>
      <c r="W5" s="199" t="s">
        <v>93</v>
      </c>
      <c r="X5" s="200"/>
      <c r="Y5" s="199" t="s">
        <v>195</v>
      </c>
      <c r="Z5" s="200"/>
      <c r="AA5" s="199" t="s">
        <v>196</v>
      </c>
      <c r="AB5" s="200"/>
      <c r="AC5" s="199" t="s">
        <v>17</v>
      </c>
      <c r="AD5" s="200"/>
      <c r="AE5" s="199" t="s">
        <v>105</v>
      </c>
      <c r="AF5" s="200"/>
      <c r="AG5" s="199" t="s">
        <v>197</v>
      </c>
      <c r="AH5" s="200"/>
      <c r="AI5" s="199" t="s">
        <v>164</v>
      </c>
      <c r="AJ5" s="200"/>
      <c r="AK5" s="199" t="s">
        <v>198</v>
      </c>
      <c r="AL5" s="200"/>
      <c r="AM5" s="199" t="s">
        <v>199</v>
      </c>
      <c r="AN5" s="200"/>
      <c r="AO5" s="199" t="s">
        <v>252</v>
      </c>
      <c r="AP5" s="200"/>
      <c r="AQ5" s="199" t="s">
        <v>241</v>
      </c>
      <c r="AR5" s="200"/>
      <c r="AS5" s="199" t="s">
        <v>107</v>
      </c>
      <c r="AT5" s="200"/>
      <c r="AU5" s="199" t="s">
        <v>108</v>
      </c>
      <c r="AV5" s="200"/>
      <c r="AW5" s="199" t="s">
        <v>94</v>
      </c>
      <c r="AX5" s="200"/>
      <c r="AY5" s="199" t="s">
        <v>248</v>
      </c>
      <c r="AZ5" s="200"/>
      <c r="BA5" s="199" t="s">
        <v>91</v>
      </c>
      <c r="BB5" s="200"/>
      <c r="BC5" s="199" t="s">
        <v>6</v>
      </c>
      <c r="BD5" s="200"/>
      <c r="BE5" s="199" t="s">
        <v>8</v>
      </c>
      <c r="BF5" s="200"/>
      <c r="BG5" s="199" t="s">
        <v>7</v>
      </c>
      <c r="BH5" s="200"/>
      <c r="BI5" s="199" t="s">
        <v>109</v>
      </c>
      <c r="BJ5" s="200"/>
      <c r="BK5" s="199" t="s">
        <v>203</v>
      </c>
      <c r="BL5" s="200"/>
      <c r="BM5" s="199" t="s">
        <v>88</v>
      </c>
      <c r="BN5" s="200"/>
      <c r="BO5" s="199" t="s">
        <v>72</v>
      </c>
      <c r="BP5" s="200"/>
      <c r="BQ5" s="199" t="s">
        <v>73</v>
      </c>
      <c r="BR5" s="200"/>
      <c r="BS5" s="199" t="s">
        <v>146</v>
      </c>
      <c r="BT5" s="200"/>
      <c r="BU5" s="199" t="s">
        <v>115</v>
      </c>
      <c r="BV5" s="200"/>
      <c r="BW5" s="199" t="s">
        <v>143</v>
      </c>
      <c r="BX5" s="200"/>
      <c r="BY5" s="199" t="s">
        <v>140</v>
      </c>
      <c r="BZ5" s="200"/>
      <c r="CA5" s="199" t="s">
        <v>139</v>
      </c>
      <c r="CB5" s="200"/>
      <c r="CC5" s="199" t="s">
        <v>141</v>
      </c>
      <c r="CD5" s="200"/>
      <c r="CE5" s="199" t="s">
        <v>142</v>
      </c>
      <c r="CF5" s="200"/>
      <c r="CG5" s="199" t="s">
        <v>144</v>
      </c>
      <c r="CH5" s="200"/>
      <c r="CI5" s="199" t="s">
        <v>129</v>
      </c>
      <c r="CJ5" s="200"/>
      <c r="CK5" s="199" t="s">
        <v>150</v>
      </c>
      <c r="CL5" s="200"/>
      <c r="CM5" s="199" t="s">
        <v>148</v>
      </c>
      <c r="CN5" s="200"/>
      <c r="CO5" s="199" t="s">
        <v>56</v>
      </c>
      <c r="CP5" s="200"/>
      <c r="CQ5" s="199" t="s">
        <v>147</v>
      </c>
      <c r="CR5" s="200"/>
      <c r="CS5" s="199" t="s">
        <v>165</v>
      </c>
      <c r="CT5" s="200"/>
      <c r="CU5" s="199" t="s">
        <v>152</v>
      </c>
      <c r="CV5" s="200"/>
      <c r="CW5" s="199" t="s">
        <v>125</v>
      </c>
      <c r="CX5" s="200"/>
      <c r="CY5" s="199" t="s">
        <v>151</v>
      </c>
      <c r="CZ5" s="200"/>
      <c r="DA5" s="199" t="s">
        <v>145</v>
      </c>
      <c r="DB5" s="200"/>
      <c r="DC5" s="199" t="s">
        <v>80</v>
      </c>
      <c r="DD5" s="200"/>
      <c r="DE5" s="199" t="s">
        <v>149</v>
      </c>
      <c r="DF5" s="200"/>
      <c r="DG5" s="199" t="s">
        <v>74</v>
      </c>
      <c r="DH5" s="200"/>
      <c r="DI5" s="199" t="s">
        <v>90</v>
      </c>
      <c r="DJ5" s="200"/>
      <c r="DK5" s="199" t="s">
        <v>114</v>
      </c>
      <c r="DL5" s="200"/>
      <c r="DM5" s="199" t="s">
        <v>153</v>
      </c>
      <c r="DN5" s="200"/>
      <c r="DO5" s="199" t="s">
        <v>18</v>
      </c>
      <c r="DP5" s="200"/>
      <c r="DQ5" s="199" t="s">
        <v>40</v>
      </c>
      <c r="DR5" s="200"/>
      <c r="DS5" s="225" t="s">
        <v>162</v>
      </c>
      <c r="DT5" s="22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199" t="s">
        <v>2</v>
      </c>
      <c r="D6" s="200"/>
      <c r="E6" s="199" t="s">
        <v>70</v>
      </c>
      <c r="F6" s="200"/>
      <c r="G6" s="199" t="s">
        <v>70</v>
      </c>
      <c r="H6" s="200"/>
      <c r="I6" s="199"/>
      <c r="J6" s="200"/>
      <c r="K6" s="199" t="s">
        <v>163</v>
      </c>
      <c r="L6" s="200"/>
      <c r="M6" s="199" t="s">
        <v>3</v>
      </c>
      <c r="N6" s="200"/>
      <c r="O6" s="199" t="s">
        <v>3</v>
      </c>
      <c r="P6" s="200"/>
      <c r="Q6" s="199" t="s">
        <v>138</v>
      </c>
      <c r="R6" s="200" t="s">
        <v>39</v>
      </c>
      <c r="S6" s="199" t="s">
        <v>138</v>
      </c>
      <c r="T6" s="200" t="s">
        <v>39</v>
      </c>
      <c r="U6" s="199" t="s">
        <v>3</v>
      </c>
      <c r="V6" s="200"/>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9</v>
      </c>
      <c r="AR6" s="200"/>
      <c r="AS6" s="199" t="s">
        <v>3</v>
      </c>
      <c r="AT6" s="200"/>
      <c r="AU6" s="199" t="s">
        <v>3</v>
      </c>
      <c r="AV6" s="200"/>
      <c r="AW6" s="199" t="s">
        <v>3</v>
      </c>
      <c r="AX6" s="200"/>
      <c r="AY6" s="199" t="s">
        <v>3</v>
      </c>
      <c r="AZ6" s="200"/>
      <c r="BA6" s="199" t="s">
        <v>3</v>
      </c>
      <c r="BB6" s="200"/>
      <c r="BC6" s="199" t="s">
        <v>3</v>
      </c>
      <c r="BD6" s="200"/>
      <c r="BE6" s="199" t="s">
        <v>3</v>
      </c>
      <c r="BF6" s="200"/>
      <c r="BG6" s="199" t="s">
        <v>3</v>
      </c>
      <c r="BH6" s="200"/>
      <c r="BI6" s="199" t="s">
        <v>89</v>
      </c>
      <c r="BJ6" s="200"/>
      <c r="BK6" s="199" t="s">
        <v>89</v>
      </c>
      <c r="BL6" s="200"/>
      <c r="BM6" s="199" t="s">
        <v>3</v>
      </c>
      <c r="BN6" s="200"/>
      <c r="BO6" s="199" t="s">
        <v>3</v>
      </c>
      <c r="BP6" s="200"/>
      <c r="BQ6" s="199" t="s">
        <v>3</v>
      </c>
      <c r="BR6" s="200"/>
      <c r="BS6" s="199" t="s">
        <v>3</v>
      </c>
      <c r="BT6" s="200"/>
      <c r="BU6" s="199" t="s">
        <v>3</v>
      </c>
      <c r="BV6" s="200"/>
      <c r="BW6" s="199" t="s">
        <v>3</v>
      </c>
      <c r="BX6" s="200"/>
      <c r="BY6" s="199" t="s">
        <v>3</v>
      </c>
      <c r="BZ6" s="200"/>
      <c r="CA6" s="199" t="s">
        <v>3</v>
      </c>
      <c r="CB6" s="200"/>
      <c r="CC6" s="199" t="s">
        <v>3</v>
      </c>
      <c r="CD6" s="200"/>
      <c r="CE6" s="199" t="s">
        <v>3</v>
      </c>
      <c r="CF6" s="200"/>
      <c r="CG6" s="199" t="s">
        <v>3</v>
      </c>
      <c r="CH6" s="200"/>
      <c r="CI6" s="199" t="s">
        <v>3</v>
      </c>
      <c r="CJ6" s="200"/>
      <c r="CK6" s="199" t="s">
        <v>3</v>
      </c>
      <c r="CL6" s="200"/>
      <c r="CM6" s="199" t="s">
        <v>3</v>
      </c>
      <c r="CN6" s="200"/>
      <c r="CO6" s="199" t="s">
        <v>3</v>
      </c>
      <c r="CP6" s="200"/>
      <c r="CQ6" s="199" t="s">
        <v>3</v>
      </c>
      <c r="CR6" s="200"/>
      <c r="CS6" s="199" t="s">
        <v>3</v>
      </c>
      <c r="CT6" s="200"/>
      <c r="CU6" s="199" t="s">
        <v>3</v>
      </c>
      <c r="CV6" s="200"/>
      <c r="CW6" s="199" t="s">
        <v>3</v>
      </c>
      <c r="CX6" s="200"/>
      <c r="CY6" s="199" t="s">
        <v>3</v>
      </c>
      <c r="CZ6" s="200"/>
      <c r="DA6" s="199" t="s">
        <v>3</v>
      </c>
      <c r="DB6" s="200"/>
      <c r="DC6" s="199" t="s">
        <v>3</v>
      </c>
      <c r="DD6" s="200"/>
      <c r="DE6" s="199" t="s">
        <v>3</v>
      </c>
      <c r="DF6" s="200"/>
      <c r="DG6" s="199" t="s">
        <v>3</v>
      </c>
      <c r="DH6" s="200"/>
      <c r="DI6" s="199" t="s">
        <v>3</v>
      </c>
      <c r="DJ6" s="200"/>
      <c r="DK6" s="199" t="s">
        <v>3</v>
      </c>
      <c r="DL6" s="200"/>
      <c r="DM6" s="199" t="s">
        <v>3</v>
      </c>
      <c r="DN6" s="200"/>
      <c r="DO6" s="199"/>
      <c r="DP6" s="200"/>
      <c r="DQ6" s="199"/>
      <c r="DR6" s="200"/>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23"/>
      <c r="D7" s="224"/>
      <c r="E7" s="223"/>
      <c r="F7" s="224"/>
      <c r="G7" s="223"/>
      <c r="H7" s="224"/>
      <c r="I7" s="223"/>
      <c r="J7" s="224" t="s">
        <v>95</v>
      </c>
      <c r="K7" s="223"/>
      <c r="L7" s="224"/>
      <c r="M7" s="223"/>
      <c r="N7" s="224"/>
      <c r="O7" s="223"/>
      <c r="P7" s="224"/>
      <c r="Q7" s="223"/>
      <c r="R7" s="224"/>
      <c r="S7" s="223"/>
      <c r="T7" s="224"/>
      <c r="U7" s="223">
        <v>10</v>
      </c>
      <c r="V7" s="224">
        <v>10</v>
      </c>
      <c r="W7" s="223">
        <v>10</v>
      </c>
      <c r="X7" s="224">
        <v>10</v>
      </c>
      <c r="Y7" s="223">
        <v>70</v>
      </c>
      <c r="Z7" s="224">
        <v>100</v>
      </c>
      <c r="AA7" s="223"/>
      <c r="AB7" s="224"/>
      <c r="AC7" s="223">
        <v>10</v>
      </c>
      <c r="AD7" s="224">
        <v>25</v>
      </c>
      <c r="AE7" s="223">
        <v>1.5</v>
      </c>
      <c r="AF7" s="224">
        <v>20</v>
      </c>
      <c r="AG7" s="223">
        <v>1.5</v>
      </c>
      <c r="AH7" s="224">
        <v>20</v>
      </c>
      <c r="AI7" s="223"/>
      <c r="AJ7" s="224"/>
      <c r="AK7" s="223"/>
      <c r="AL7" s="224"/>
      <c r="AM7" s="223"/>
      <c r="AN7" s="224"/>
      <c r="AO7" s="223">
        <v>1</v>
      </c>
      <c r="AP7" s="224">
        <v>5</v>
      </c>
      <c r="AQ7" s="223">
        <v>200</v>
      </c>
      <c r="AR7" s="224">
        <v>10</v>
      </c>
      <c r="AS7" s="223">
        <v>0.05</v>
      </c>
      <c r="AT7" s="224"/>
      <c r="AU7" s="223">
        <v>0.05</v>
      </c>
      <c r="AV7" s="224"/>
      <c r="AW7" s="223">
        <v>1</v>
      </c>
      <c r="AX7" s="224"/>
      <c r="AY7" s="223">
        <v>0.5</v>
      </c>
      <c r="AZ7" s="224">
        <v>2</v>
      </c>
      <c r="BA7" s="223"/>
      <c r="BB7" s="224">
        <v>2</v>
      </c>
      <c r="BC7" s="223"/>
      <c r="BD7" s="224"/>
      <c r="BE7" s="223">
        <v>5.0000000000000001E-3</v>
      </c>
      <c r="BF7" s="224"/>
      <c r="BG7" s="223"/>
      <c r="BH7" s="224"/>
      <c r="BI7" s="223"/>
      <c r="BJ7" s="224">
        <v>1.4</v>
      </c>
      <c r="BK7" s="223"/>
      <c r="BL7" s="224">
        <v>1.4</v>
      </c>
      <c r="BM7" s="223">
        <v>400</v>
      </c>
      <c r="BN7" s="224">
        <v>250</v>
      </c>
      <c r="BO7" s="223">
        <v>200</v>
      </c>
      <c r="BP7" s="224">
        <v>150</v>
      </c>
      <c r="BQ7" s="223"/>
      <c r="BR7" s="224">
        <v>0.4</v>
      </c>
      <c r="BS7" s="223">
        <v>0.01</v>
      </c>
      <c r="BT7" s="224">
        <v>0.1</v>
      </c>
      <c r="BU7" s="223">
        <v>5.0000000000000001E-3</v>
      </c>
      <c r="BV7" s="224">
        <v>0.01</v>
      </c>
      <c r="BW7" s="223">
        <v>0.02</v>
      </c>
      <c r="BX7" s="224">
        <v>0.2</v>
      </c>
      <c r="BY7" s="223">
        <v>0.05</v>
      </c>
      <c r="BZ7" s="224">
        <v>0.2</v>
      </c>
      <c r="CA7" s="223">
        <v>8.0000000000000002E-3</v>
      </c>
      <c r="CB7" s="224">
        <v>0.1</v>
      </c>
      <c r="CC7" s="223">
        <v>0.2</v>
      </c>
      <c r="CD7" s="224">
        <v>2</v>
      </c>
      <c r="CE7" s="223">
        <v>5.0000000000000001E-4</v>
      </c>
      <c r="CF7" s="224">
        <v>2E-3</v>
      </c>
      <c r="CG7" s="223">
        <v>0.05</v>
      </c>
      <c r="CH7" s="224">
        <v>0.1</v>
      </c>
      <c r="CI7" s="223"/>
      <c r="CJ7" s="224">
        <v>0.02</v>
      </c>
      <c r="CK7" s="223"/>
      <c r="CL7" s="224">
        <v>2</v>
      </c>
      <c r="CM7" s="223"/>
      <c r="CN7" s="224">
        <v>0.2</v>
      </c>
      <c r="CO7" s="223"/>
      <c r="CP7" s="224">
        <v>5</v>
      </c>
      <c r="CQ7" s="223"/>
      <c r="CR7" s="224">
        <v>0.01</v>
      </c>
      <c r="CS7" s="223"/>
      <c r="CT7" s="224">
        <v>0.1</v>
      </c>
      <c r="CU7" s="223"/>
      <c r="CV7" s="224">
        <v>0.1</v>
      </c>
      <c r="CW7" s="223"/>
      <c r="CX7" s="224">
        <v>0.05</v>
      </c>
      <c r="CY7" s="223"/>
      <c r="CZ7" s="224">
        <v>2.5</v>
      </c>
      <c r="DA7" s="223"/>
      <c r="DB7" s="224"/>
      <c r="DC7" s="223"/>
      <c r="DD7" s="224"/>
      <c r="DE7" s="223"/>
      <c r="DF7" s="224"/>
      <c r="DG7" s="223"/>
      <c r="DH7" s="224"/>
      <c r="DI7" s="223"/>
      <c r="DJ7" s="224"/>
      <c r="DK7" s="223"/>
      <c r="DL7" s="224"/>
      <c r="DM7" s="223"/>
      <c r="DN7" s="224"/>
      <c r="DO7" s="223"/>
      <c r="DP7" s="224"/>
      <c r="DQ7" s="223"/>
      <c r="DR7" s="224"/>
      <c r="DS7" s="223"/>
      <c r="DT7" s="224"/>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23"/>
      <c r="D8" s="224"/>
      <c r="E8" s="223"/>
      <c r="F8" s="224"/>
      <c r="G8" s="223"/>
      <c r="H8" s="224"/>
      <c r="I8" s="223">
        <v>8.5</v>
      </c>
      <c r="J8" s="224"/>
      <c r="K8" s="223">
        <v>8.5</v>
      </c>
      <c r="L8" s="224"/>
      <c r="M8" s="223"/>
      <c r="N8" s="224"/>
      <c r="O8" s="223"/>
      <c r="P8" s="224"/>
      <c r="Q8" s="223"/>
      <c r="R8" s="224"/>
      <c r="S8" s="223"/>
      <c r="T8" s="224"/>
      <c r="U8" s="223">
        <v>15</v>
      </c>
      <c r="V8" s="224"/>
      <c r="W8" s="223">
        <v>15</v>
      </c>
      <c r="X8" s="224"/>
      <c r="Y8" s="223">
        <v>100</v>
      </c>
      <c r="Z8" s="224"/>
      <c r="AA8" s="223"/>
      <c r="AB8" s="224"/>
      <c r="AC8" s="223">
        <v>15</v>
      </c>
      <c r="AD8" s="224"/>
      <c r="AE8" s="223">
        <v>2.5</v>
      </c>
      <c r="AF8" s="224"/>
      <c r="AG8" s="223">
        <v>2.5</v>
      </c>
      <c r="AH8" s="224"/>
      <c r="AI8" s="223"/>
      <c r="AJ8" s="224"/>
      <c r="AK8" s="223"/>
      <c r="AL8" s="224"/>
      <c r="AM8" s="223"/>
      <c r="AN8" s="224"/>
      <c r="AO8" s="223">
        <v>2</v>
      </c>
      <c r="AP8" s="224"/>
      <c r="AQ8" s="223">
        <v>800</v>
      </c>
      <c r="AR8" s="224"/>
      <c r="AS8" s="223">
        <v>0.1</v>
      </c>
      <c r="AT8" s="224"/>
      <c r="AU8" s="223">
        <v>0.1</v>
      </c>
      <c r="AV8" s="224"/>
      <c r="AW8" s="223">
        <v>1.5</v>
      </c>
      <c r="AX8" s="224"/>
      <c r="AY8" s="223">
        <v>1</v>
      </c>
      <c r="AZ8" s="224"/>
      <c r="BA8" s="223"/>
      <c r="BB8" s="224"/>
      <c r="BC8" s="223"/>
      <c r="BD8" s="224"/>
      <c r="BE8" s="223">
        <v>0.01</v>
      </c>
      <c r="BF8" s="224"/>
      <c r="BG8" s="223"/>
      <c r="BH8" s="224"/>
      <c r="BI8" s="223"/>
      <c r="BJ8" s="224"/>
      <c r="BK8" s="223"/>
      <c r="BL8" s="224"/>
      <c r="BM8" s="223">
        <v>480</v>
      </c>
      <c r="BN8" s="224"/>
      <c r="BO8" s="223">
        <v>240</v>
      </c>
      <c r="BP8" s="224"/>
      <c r="BQ8" s="223"/>
      <c r="BR8" s="224"/>
      <c r="BS8" s="223">
        <v>0.05</v>
      </c>
      <c r="BT8" s="224"/>
      <c r="BU8" s="223">
        <v>2.5000000000000001E-2</v>
      </c>
      <c r="BV8" s="224"/>
      <c r="BW8" s="223">
        <v>0.1</v>
      </c>
      <c r="BX8" s="224"/>
      <c r="BY8" s="223">
        <v>0.25</v>
      </c>
      <c r="BZ8" s="224"/>
      <c r="CA8" s="223">
        <v>0.04</v>
      </c>
      <c r="CB8" s="224"/>
      <c r="CC8" s="223">
        <v>1</v>
      </c>
      <c r="CD8" s="224"/>
      <c r="CE8" s="223">
        <v>2.5000000000000001E-3</v>
      </c>
      <c r="CF8" s="224"/>
      <c r="CG8" s="223">
        <v>0.25</v>
      </c>
      <c r="CH8" s="224"/>
      <c r="CI8" s="223"/>
      <c r="CJ8" s="224"/>
      <c r="CK8" s="223"/>
      <c r="CL8" s="224"/>
      <c r="CM8" s="223"/>
      <c r="CN8" s="224"/>
      <c r="CO8" s="223"/>
      <c r="CP8" s="224"/>
      <c r="CQ8" s="223"/>
      <c r="CR8" s="224"/>
      <c r="CS8" s="223"/>
      <c r="CT8" s="224"/>
      <c r="CU8" s="223"/>
      <c r="CV8" s="224"/>
      <c r="CW8" s="223"/>
      <c r="CX8" s="224"/>
      <c r="CY8" s="223"/>
      <c r="CZ8" s="224"/>
      <c r="DA8" s="223"/>
      <c r="DB8" s="224"/>
      <c r="DC8" s="223"/>
      <c r="DD8" s="224"/>
      <c r="DE8" s="223"/>
      <c r="DF8" s="224"/>
      <c r="DG8" s="223"/>
      <c r="DH8" s="224"/>
      <c r="DI8" s="223"/>
      <c r="DJ8" s="224"/>
      <c r="DK8" s="223"/>
      <c r="DL8" s="224"/>
      <c r="DM8" s="223"/>
      <c r="DN8" s="224"/>
      <c r="DO8" s="223"/>
      <c r="DP8" s="224"/>
      <c r="DQ8" s="223"/>
      <c r="DR8" s="224"/>
      <c r="DS8" s="223"/>
      <c r="DT8" s="224"/>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23"/>
      <c r="D9" s="224"/>
      <c r="E9" s="223"/>
      <c r="F9" s="224"/>
      <c r="G9" s="223"/>
      <c r="H9" s="224"/>
      <c r="I9" s="238">
        <v>7</v>
      </c>
      <c r="J9" s="239"/>
      <c r="K9" s="238">
        <v>7</v>
      </c>
      <c r="L9" s="239"/>
      <c r="M9" s="223">
        <v>3</v>
      </c>
      <c r="N9" s="224"/>
      <c r="O9" s="223">
        <v>3</v>
      </c>
      <c r="P9" s="224"/>
      <c r="Q9" s="223"/>
      <c r="R9" s="224"/>
      <c r="S9" s="223"/>
      <c r="T9" s="224"/>
      <c r="U9" s="223"/>
      <c r="V9" s="224"/>
      <c r="W9" s="223"/>
      <c r="X9" s="224"/>
      <c r="Y9" s="223"/>
      <c r="Z9" s="224"/>
      <c r="AA9" s="223"/>
      <c r="AB9" s="224"/>
      <c r="AC9" s="223"/>
      <c r="AD9" s="224"/>
      <c r="AE9" s="223"/>
      <c r="AF9" s="224"/>
      <c r="AG9" s="223"/>
      <c r="AH9" s="224"/>
      <c r="AI9" s="223"/>
      <c r="AJ9" s="224"/>
      <c r="AK9" s="223"/>
      <c r="AL9" s="224"/>
      <c r="AM9" s="223"/>
      <c r="AN9" s="224"/>
      <c r="AO9" s="223"/>
      <c r="AP9" s="224"/>
      <c r="AQ9" s="223"/>
      <c r="AR9" s="224"/>
      <c r="AS9" s="223"/>
      <c r="AT9" s="224"/>
      <c r="AU9" s="223"/>
      <c r="AV9" s="224"/>
      <c r="AW9" s="223"/>
      <c r="AX9" s="224"/>
      <c r="AY9" s="223"/>
      <c r="AZ9" s="224"/>
      <c r="BA9" s="223"/>
      <c r="BB9" s="224"/>
      <c r="BC9" s="223"/>
      <c r="BD9" s="224"/>
      <c r="BE9" s="223"/>
      <c r="BF9" s="224"/>
      <c r="BG9" s="223"/>
      <c r="BH9" s="224"/>
      <c r="BI9" s="223"/>
      <c r="BJ9" s="224"/>
      <c r="BK9" s="223"/>
      <c r="BL9" s="224"/>
      <c r="BM9" s="223"/>
      <c r="BN9" s="224"/>
      <c r="BO9" s="223"/>
      <c r="BP9" s="224"/>
      <c r="BQ9" s="223"/>
      <c r="BR9" s="224"/>
      <c r="BS9" s="223"/>
      <c r="BT9" s="224"/>
      <c r="BU9" s="223"/>
      <c r="BV9" s="224"/>
      <c r="BW9" s="223"/>
      <c r="BX9" s="224"/>
      <c r="BY9" s="223"/>
      <c r="BZ9" s="224"/>
      <c r="CA9" s="223"/>
      <c r="CB9" s="224"/>
      <c r="CC9" s="223"/>
      <c r="CD9" s="224"/>
      <c r="CE9" s="223"/>
      <c r="CF9" s="224"/>
      <c r="CG9" s="223"/>
      <c r="CH9" s="224"/>
      <c r="CI9" s="223"/>
      <c r="CJ9" s="224"/>
      <c r="CK9" s="223"/>
      <c r="CL9" s="224"/>
      <c r="CM9" s="223"/>
      <c r="CN9" s="224"/>
      <c r="CO9" s="223"/>
      <c r="CP9" s="224"/>
      <c r="CQ9" s="223"/>
      <c r="CR9" s="224"/>
      <c r="CS9" s="223"/>
      <c r="CT9" s="224"/>
      <c r="CU9" s="223"/>
      <c r="CV9" s="224"/>
      <c r="CW9" s="223"/>
      <c r="CX9" s="224"/>
      <c r="CY9" s="223"/>
      <c r="CZ9" s="224"/>
      <c r="DA9" s="223"/>
      <c r="DB9" s="224"/>
      <c r="DC9" s="223"/>
      <c r="DD9" s="224"/>
      <c r="DE9" s="223"/>
      <c r="DF9" s="224"/>
      <c r="DG9" s="223"/>
      <c r="DH9" s="224"/>
      <c r="DI9" s="223"/>
      <c r="DJ9" s="224"/>
      <c r="DK9" s="223"/>
      <c r="DL9" s="224"/>
      <c r="DM9" s="223"/>
      <c r="DN9" s="224"/>
      <c r="DO9" s="223"/>
      <c r="DP9" s="224"/>
      <c r="DQ9" s="223"/>
      <c r="DR9" s="224"/>
      <c r="DS9" s="132"/>
      <c r="DT9" s="133"/>
      <c r="DU9" s="19"/>
    </row>
    <row r="10" spans="1:151" s="1" customFormat="1" ht="22.5" customHeight="1">
      <c r="A10" s="17"/>
      <c r="B10" s="18" t="s">
        <v>71</v>
      </c>
      <c r="C10" s="199" t="s">
        <v>82</v>
      </c>
      <c r="D10" s="230"/>
      <c r="E10" s="199" t="s">
        <v>200</v>
      </c>
      <c r="F10" s="200"/>
      <c r="G10" s="199" t="s">
        <v>75</v>
      </c>
      <c r="H10" s="200"/>
      <c r="I10" s="199" t="s">
        <v>200</v>
      </c>
      <c r="J10" s="200"/>
      <c r="K10" s="199" t="s">
        <v>75</v>
      </c>
      <c r="L10" s="200"/>
      <c r="M10" s="199" t="s">
        <v>201</v>
      </c>
      <c r="N10" s="200"/>
      <c r="O10" s="199" t="s">
        <v>75</v>
      </c>
      <c r="P10" s="200"/>
      <c r="Q10" s="199" t="s">
        <v>201</v>
      </c>
      <c r="R10" s="200"/>
      <c r="S10" s="199" t="s">
        <v>75</v>
      </c>
      <c r="T10" s="200"/>
      <c r="U10" s="199" t="s">
        <v>86</v>
      </c>
      <c r="V10" s="200"/>
      <c r="W10" s="199" t="s">
        <v>85</v>
      </c>
      <c r="X10" s="200"/>
      <c r="Y10" s="199" t="s">
        <v>86</v>
      </c>
      <c r="Z10" s="200"/>
      <c r="AA10" s="199" t="s">
        <v>85</v>
      </c>
      <c r="AB10" s="200"/>
      <c r="AC10" s="199" t="s">
        <v>192</v>
      </c>
      <c r="AD10" s="200"/>
      <c r="AE10" s="199" t="s">
        <v>201</v>
      </c>
      <c r="AF10" s="200"/>
      <c r="AG10" s="199" t="s">
        <v>86</v>
      </c>
      <c r="AH10" s="200"/>
      <c r="AI10" s="199" t="s">
        <v>85</v>
      </c>
      <c r="AJ10" s="200"/>
      <c r="AK10" s="199" t="s">
        <v>86</v>
      </c>
      <c r="AL10" s="200"/>
      <c r="AM10" s="199" t="s">
        <v>86</v>
      </c>
      <c r="AN10" s="200"/>
      <c r="AO10" s="199" t="s">
        <v>85</v>
      </c>
      <c r="AP10" s="200"/>
      <c r="AQ10" s="199" t="s">
        <v>76</v>
      </c>
      <c r="AR10" s="200"/>
      <c r="AS10" s="199" t="s">
        <v>201</v>
      </c>
      <c r="AT10" s="200"/>
      <c r="AU10" s="199" t="s">
        <v>75</v>
      </c>
      <c r="AV10" s="200"/>
      <c r="AW10" s="199" t="s">
        <v>75</v>
      </c>
      <c r="AX10" s="200"/>
      <c r="AY10" s="199" t="s">
        <v>85</v>
      </c>
      <c r="AZ10" s="200"/>
      <c r="BA10" s="199" t="s">
        <v>86</v>
      </c>
      <c r="BB10" s="200"/>
      <c r="BC10" s="199" t="s">
        <v>76</v>
      </c>
      <c r="BD10" s="200"/>
      <c r="BE10" s="199" t="s">
        <v>76</v>
      </c>
      <c r="BF10" s="200"/>
      <c r="BG10" s="199" t="s">
        <v>76</v>
      </c>
      <c r="BH10" s="200"/>
      <c r="BI10" s="199" t="s">
        <v>201</v>
      </c>
      <c r="BJ10" s="200"/>
      <c r="BK10" s="199" t="s">
        <v>86</v>
      </c>
      <c r="BL10" s="200"/>
      <c r="BM10" s="199" t="s">
        <v>85</v>
      </c>
      <c r="BN10" s="200"/>
      <c r="BO10" s="199" t="s">
        <v>85</v>
      </c>
      <c r="BP10" s="200"/>
      <c r="BQ10" s="199" t="s">
        <v>86</v>
      </c>
      <c r="BR10" s="200"/>
      <c r="BS10" s="199" t="s">
        <v>86</v>
      </c>
      <c r="BT10" s="200"/>
      <c r="BU10" s="199" t="s">
        <v>86</v>
      </c>
      <c r="BV10" s="200"/>
      <c r="BW10" s="199" t="s">
        <v>86</v>
      </c>
      <c r="BX10" s="200"/>
      <c r="BY10" s="199" t="s">
        <v>86</v>
      </c>
      <c r="BZ10" s="200"/>
      <c r="CA10" s="199" t="s">
        <v>86</v>
      </c>
      <c r="CB10" s="200"/>
      <c r="CC10" s="199" t="s">
        <v>86</v>
      </c>
      <c r="CD10" s="200"/>
      <c r="CE10" s="199" t="s">
        <v>86</v>
      </c>
      <c r="CF10" s="200"/>
      <c r="CG10" s="199" t="s">
        <v>86</v>
      </c>
      <c r="CH10" s="200"/>
      <c r="CI10" s="199" t="s">
        <v>86</v>
      </c>
      <c r="CJ10" s="200"/>
      <c r="CK10" s="199" t="s">
        <v>86</v>
      </c>
      <c r="CL10" s="200"/>
      <c r="CM10" s="199" t="s">
        <v>86</v>
      </c>
      <c r="CN10" s="200"/>
      <c r="CO10" s="199" t="s">
        <v>86</v>
      </c>
      <c r="CP10" s="200"/>
      <c r="CQ10" s="199" t="s">
        <v>86</v>
      </c>
      <c r="CR10" s="200"/>
      <c r="CS10" s="199" t="s">
        <v>86</v>
      </c>
      <c r="CT10" s="200"/>
      <c r="CU10" s="199" t="s">
        <v>86</v>
      </c>
      <c r="CV10" s="200"/>
      <c r="CW10" s="199" t="s">
        <v>86</v>
      </c>
      <c r="CX10" s="200"/>
      <c r="CY10" s="199" t="s">
        <v>86</v>
      </c>
      <c r="CZ10" s="200"/>
      <c r="DA10" s="199" t="s">
        <v>86</v>
      </c>
      <c r="DB10" s="200"/>
      <c r="DC10" s="199" t="s">
        <v>86</v>
      </c>
      <c r="DD10" s="200"/>
      <c r="DE10" s="199" t="s">
        <v>86</v>
      </c>
      <c r="DF10" s="200"/>
      <c r="DG10" s="199" t="s">
        <v>86</v>
      </c>
      <c r="DH10" s="200"/>
      <c r="DI10" s="199" t="s">
        <v>86</v>
      </c>
      <c r="DJ10" s="200"/>
      <c r="DK10" s="199" t="s">
        <v>86</v>
      </c>
      <c r="DL10" s="200"/>
      <c r="DM10" s="199" t="s">
        <v>86</v>
      </c>
      <c r="DN10" s="200"/>
      <c r="DO10" s="199" t="s">
        <v>76</v>
      </c>
      <c r="DP10" s="200"/>
      <c r="DQ10" s="199" t="s">
        <v>85</v>
      </c>
      <c r="DR10" s="200"/>
      <c r="DS10" s="235"/>
      <c r="DT10" s="236"/>
      <c r="DU10" s="19"/>
    </row>
    <row r="11" spans="1:151" s="1" customFormat="1" ht="18.75" customHeight="1">
      <c r="A11" s="17"/>
      <c r="B11" s="18" t="s">
        <v>12</v>
      </c>
      <c r="C11" s="199"/>
      <c r="D11" s="230"/>
      <c r="E11" s="199"/>
      <c r="F11" s="200"/>
      <c r="G11" s="199"/>
      <c r="H11" s="200"/>
      <c r="I11" s="199"/>
      <c r="J11" s="200"/>
      <c r="K11" s="199" t="s">
        <v>204</v>
      </c>
      <c r="L11" s="200"/>
      <c r="M11" s="199"/>
      <c r="N11" s="200"/>
      <c r="O11" s="199" t="s">
        <v>204</v>
      </c>
      <c r="P11" s="200"/>
      <c r="Q11" s="199"/>
      <c r="R11" s="200"/>
      <c r="S11" s="199" t="s">
        <v>204</v>
      </c>
      <c r="T11" s="200"/>
      <c r="U11" s="199" t="s">
        <v>204</v>
      </c>
      <c r="V11" s="200"/>
      <c r="W11" s="199" t="s">
        <v>204</v>
      </c>
      <c r="X11" s="200"/>
      <c r="Y11" s="199" t="s">
        <v>204</v>
      </c>
      <c r="Z11" s="200"/>
      <c r="AA11" s="199"/>
      <c r="AB11" s="200"/>
      <c r="AC11" s="199" t="s">
        <v>204</v>
      </c>
      <c r="AD11" s="200"/>
      <c r="AE11" s="199"/>
      <c r="AF11" s="200"/>
      <c r="AG11" s="199" t="s">
        <v>204</v>
      </c>
      <c r="AH11" s="200"/>
      <c r="AI11" s="199" t="s">
        <v>204</v>
      </c>
      <c r="AJ11" s="200"/>
      <c r="AK11" s="199" t="s">
        <v>204</v>
      </c>
      <c r="AL11" s="200"/>
      <c r="AM11" s="199" t="s">
        <v>204</v>
      </c>
      <c r="AN11" s="200"/>
      <c r="AO11" s="199" t="s">
        <v>204</v>
      </c>
      <c r="AP11" s="200"/>
      <c r="AQ11" s="199" t="s">
        <v>204</v>
      </c>
      <c r="AR11" s="200"/>
      <c r="AS11" s="199" t="s">
        <v>204</v>
      </c>
      <c r="AT11" s="200"/>
      <c r="AU11" s="199" t="s">
        <v>204</v>
      </c>
      <c r="AV11" s="200"/>
      <c r="AW11" s="199" t="s">
        <v>204</v>
      </c>
      <c r="AX11" s="200"/>
      <c r="AY11" s="199" t="s">
        <v>204</v>
      </c>
      <c r="AZ11" s="200"/>
      <c r="BA11" s="199" t="s">
        <v>204</v>
      </c>
      <c r="BB11" s="200"/>
      <c r="BC11" s="199" t="s">
        <v>204</v>
      </c>
      <c r="BD11" s="200"/>
      <c r="BE11" s="199" t="s">
        <v>204</v>
      </c>
      <c r="BF11" s="200"/>
      <c r="BG11" s="199" t="s">
        <v>204</v>
      </c>
      <c r="BH11" s="200"/>
      <c r="BI11" s="199" t="s">
        <v>204</v>
      </c>
      <c r="BJ11" s="200"/>
      <c r="BK11" s="199" t="s">
        <v>204</v>
      </c>
      <c r="BL11" s="200"/>
      <c r="BM11" s="199" t="s">
        <v>204</v>
      </c>
      <c r="BN11" s="200"/>
      <c r="BO11" s="199" t="s">
        <v>204</v>
      </c>
      <c r="BP11" s="200"/>
      <c r="BQ11" s="199" t="s">
        <v>204</v>
      </c>
      <c r="BR11" s="200"/>
      <c r="BS11" s="199" t="s">
        <v>204</v>
      </c>
      <c r="BT11" s="200"/>
      <c r="BU11" s="199" t="s">
        <v>204</v>
      </c>
      <c r="BV11" s="200"/>
      <c r="BW11" s="199" t="s">
        <v>204</v>
      </c>
      <c r="BX11" s="200"/>
      <c r="BY11" s="199" t="s">
        <v>204</v>
      </c>
      <c r="BZ11" s="200"/>
      <c r="CA11" s="199" t="s">
        <v>204</v>
      </c>
      <c r="CB11" s="200"/>
      <c r="CC11" s="199" t="s">
        <v>204</v>
      </c>
      <c r="CD11" s="200"/>
      <c r="CE11" s="199" t="s">
        <v>204</v>
      </c>
      <c r="CF11" s="200"/>
      <c r="CG11" s="199" t="s">
        <v>204</v>
      </c>
      <c r="CH11" s="200"/>
      <c r="CI11" s="199" t="s">
        <v>204</v>
      </c>
      <c r="CJ11" s="200"/>
      <c r="CK11" s="199" t="s">
        <v>204</v>
      </c>
      <c r="CL11" s="200"/>
      <c r="CM11" s="199" t="s">
        <v>204</v>
      </c>
      <c r="CN11" s="200"/>
      <c r="CO11" s="199" t="s">
        <v>204</v>
      </c>
      <c r="CP11" s="200"/>
      <c r="CQ11" s="199" t="s">
        <v>204</v>
      </c>
      <c r="CR11" s="200"/>
      <c r="CS11" s="199" t="s">
        <v>204</v>
      </c>
      <c r="CT11" s="200"/>
      <c r="CU11" s="199" t="s">
        <v>204</v>
      </c>
      <c r="CV11" s="200"/>
      <c r="CW11" s="199" t="s">
        <v>204</v>
      </c>
      <c r="CX11" s="200"/>
      <c r="CY11" s="199" t="s">
        <v>204</v>
      </c>
      <c r="CZ11" s="200"/>
      <c r="DA11" s="199" t="s">
        <v>204</v>
      </c>
      <c r="DB11" s="200"/>
      <c r="DC11" s="199" t="s">
        <v>204</v>
      </c>
      <c r="DD11" s="200"/>
      <c r="DE11" s="199" t="s">
        <v>204</v>
      </c>
      <c r="DF11" s="200"/>
      <c r="DG11" s="199" t="s">
        <v>204</v>
      </c>
      <c r="DH11" s="200"/>
      <c r="DI11" s="199" t="s">
        <v>204</v>
      </c>
      <c r="DJ11" s="200"/>
      <c r="DK11" s="199" t="s">
        <v>204</v>
      </c>
      <c r="DL11" s="200"/>
      <c r="DM11" s="199" t="s">
        <v>204</v>
      </c>
      <c r="DN11" s="200"/>
      <c r="DO11" s="199"/>
      <c r="DP11" s="200"/>
      <c r="DQ11" s="199"/>
      <c r="DR11" s="200"/>
      <c r="DS11" s="235"/>
      <c r="DT11" s="236"/>
      <c r="DU11" s="19"/>
    </row>
    <row r="12" spans="1:151" ht="26.4">
      <c r="A12" s="113"/>
      <c r="B12" s="18" t="s">
        <v>13</v>
      </c>
      <c r="C12" s="199"/>
      <c r="D12" s="229"/>
      <c r="E12" s="199"/>
      <c r="F12" s="200"/>
      <c r="G12" s="199"/>
      <c r="H12" s="229"/>
      <c r="I12" s="199"/>
      <c r="J12" s="200"/>
      <c r="K12" s="199"/>
      <c r="L12" s="229"/>
      <c r="M12" s="199"/>
      <c r="N12" s="200"/>
      <c r="O12" s="199"/>
      <c r="P12" s="229"/>
      <c r="Q12" s="199"/>
      <c r="R12" s="200"/>
      <c r="S12" s="199"/>
      <c r="T12" s="229"/>
      <c r="U12" s="199"/>
      <c r="V12" s="200"/>
      <c r="W12" s="199"/>
      <c r="X12" s="200"/>
      <c r="Y12" s="199"/>
      <c r="Z12" s="200"/>
      <c r="AA12" s="199"/>
      <c r="AB12" s="200"/>
      <c r="AC12" s="199"/>
      <c r="AD12" s="200"/>
      <c r="AE12" s="199"/>
      <c r="AF12" s="200"/>
      <c r="AG12" s="199"/>
      <c r="AH12" s="200"/>
      <c r="AI12" s="199"/>
      <c r="AJ12" s="200"/>
      <c r="AK12" s="199"/>
      <c r="AL12" s="200"/>
      <c r="AM12" s="199"/>
      <c r="AN12" s="200"/>
      <c r="AO12" s="199"/>
      <c r="AP12" s="200"/>
      <c r="AQ12" s="199"/>
      <c r="AR12" s="200"/>
      <c r="AS12" s="199"/>
      <c r="AT12" s="200"/>
      <c r="AU12" s="199"/>
      <c r="AV12" s="200"/>
      <c r="AW12" s="199"/>
      <c r="AX12" s="200"/>
      <c r="AY12" s="199"/>
      <c r="AZ12" s="200"/>
      <c r="BA12" s="199"/>
      <c r="BB12" s="200"/>
      <c r="BC12" s="199"/>
      <c r="BD12" s="200"/>
      <c r="BE12" s="199"/>
      <c r="BF12" s="200"/>
      <c r="BG12" s="199"/>
      <c r="BH12" s="200"/>
      <c r="BI12" s="199"/>
      <c r="BJ12" s="200"/>
      <c r="BK12" s="199"/>
      <c r="BL12" s="200"/>
      <c r="BM12" s="199"/>
      <c r="BN12" s="200"/>
      <c r="BO12" s="199"/>
      <c r="BP12" s="200"/>
      <c r="BQ12" s="199"/>
      <c r="BR12" s="200"/>
      <c r="BS12" s="199"/>
      <c r="BT12" s="200"/>
      <c r="BU12" s="199"/>
      <c r="BV12" s="200"/>
      <c r="BW12" s="199"/>
      <c r="BX12" s="200"/>
      <c r="BY12" s="199"/>
      <c r="BZ12" s="200"/>
      <c r="CA12" s="199"/>
      <c r="CB12" s="200"/>
      <c r="CC12" s="199"/>
      <c r="CD12" s="200"/>
      <c r="CE12" s="199"/>
      <c r="CF12" s="200"/>
      <c r="CG12" s="199"/>
      <c r="CH12" s="200"/>
      <c r="CI12" s="199"/>
      <c r="CJ12" s="200"/>
      <c r="CK12" s="199"/>
      <c r="CL12" s="200"/>
      <c r="CM12" s="199"/>
      <c r="CN12" s="200"/>
      <c r="CO12" s="199"/>
      <c r="CP12" s="200"/>
      <c r="CQ12" s="199"/>
      <c r="CR12" s="200"/>
      <c r="CS12" s="199"/>
      <c r="CT12" s="200"/>
      <c r="CU12" s="199"/>
      <c r="CV12" s="200"/>
      <c r="CW12" s="199"/>
      <c r="CX12" s="200"/>
      <c r="CY12" s="199"/>
      <c r="CZ12" s="200"/>
      <c r="DA12" s="199"/>
      <c r="DB12" s="200"/>
      <c r="DC12" s="199"/>
      <c r="DD12" s="200"/>
      <c r="DE12" s="199"/>
      <c r="DF12" s="200"/>
      <c r="DG12" s="199"/>
      <c r="DH12" s="200"/>
      <c r="DI12" s="199"/>
      <c r="DJ12" s="200"/>
      <c r="DK12" s="199"/>
      <c r="DL12" s="200"/>
      <c r="DM12" s="199"/>
      <c r="DN12" s="200"/>
      <c r="DO12" s="199"/>
      <c r="DP12" s="200"/>
      <c r="DQ12" s="199"/>
      <c r="DR12" s="200"/>
      <c r="DS12" s="235"/>
      <c r="DT12" s="236"/>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3"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2" priority="2" stopIfTrue="1" operator="lessThan">
      <formula>F$12</formula>
    </cfRule>
  </conditionalFormatting>
  <conditionalFormatting sqref="F46 H46 J46 R46 T46 N46 P46 V46 L46 X46">
    <cfRule type="cellIs" dxfId="1481" priority="3" stopIfTrue="1" operator="greaterThan">
      <formula>F10</formula>
    </cfRule>
  </conditionalFormatting>
  <conditionalFormatting sqref="F47 H47 J47 R47 T47 N47 P47 V47 L47 X47">
    <cfRule type="cellIs" dxfId="1480"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79"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78"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7" priority="7" stopIfTrue="1">
      <formula>AND(NOT(ISBLANK(C$8)),C14&gt;C$8)</formula>
    </cfRule>
    <cfRule type="expression" dxfId="1476"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5"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4"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68" zoomScaleNormal="68" workbookViewId="0">
      <pane xSplit="2" ySplit="13" topLeftCell="D14" activePane="bottomRight" state="frozen"/>
      <selection pane="topRight" activeCell="C1" sqref="C1"/>
      <selection pane="bottomLeft" activeCell="A14" sqref="A14"/>
      <selection pane="bottomRight" activeCell="I20" sqref="I20"/>
    </sheetView>
  </sheetViews>
  <sheetFormatPr defaultColWidth="9.109375" defaultRowHeight="13.2"/>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c r="A1" s="87" t="s">
        <v>160</v>
      </c>
      <c r="B1" s="88" t="s">
        <v>283</v>
      </c>
      <c r="C1" s="89" t="s">
        <v>157</v>
      </c>
      <c r="D1" s="89" t="str">
        <f>כללי!C8</f>
        <v>איילון</v>
      </c>
      <c r="E1" s="123"/>
      <c r="F1" s="123"/>
      <c r="G1" s="123"/>
      <c r="H1" s="123"/>
      <c r="I1" s="123"/>
      <c r="J1" s="123"/>
      <c r="K1" s="123"/>
      <c r="L1" s="123"/>
      <c r="M1" s="123"/>
    </row>
    <row r="2" spans="1:13" ht="21">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41">
        <v>89</v>
      </c>
      <c r="D4" s="242"/>
      <c r="E4" s="241">
        <v>90</v>
      </c>
      <c r="F4" s="242"/>
      <c r="G4" s="241">
        <v>91</v>
      </c>
      <c r="H4" s="242"/>
      <c r="I4" s="241">
        <v>92</v>
      </c>
      <c r="J4" s="242"/>
      <c r="K4" s="241"/>
      <c r="L4" s="242"/>
      <c r="M4" s="92"/>
    </row>
    <row r="5" spans="1:13" s="93" customFormat="1" ht="16.5" customHeight="1">
      <c r="A5" s="94"/>
      <c r="B5" s="134" t="s">
        <v>10</v>
      </c>
      <c r="C5" s="225" t="s">
        <v>19</v>
      </c>
      <c r="D5" s="226"/>
      <c r="E5" s="225" t="s">
        <v>20</v>
      </c>
      <c r="F5" s="226"/>
      <c r="G5" s="225" t="s">
        <v>21</v>
      </c>
      <c r="H5" s="226"/>
      <c r="I5" s="225" t="s">
        <v>22</v>
      </c>
      <c r="J5" s="226"/>
      <c r="K5" s="225" t="s">
        <v>162</v>
      </c>
      <c r="L5" s="226"/>
      <c r="M5" s="92"/>
    </row>
    <row r="6" spans="1:13" s="93" customFormat="1" ht="17.25" customHeight="1">
      <c r="A6" s="94"/>
      <c r="B6" s="134" t="s">
        <v>11</v>
      </c>
      <c r="C6" s="225" t="s">
        <v>2</v>
      </c>
      <c r="D6" s="226"/>
      <c r="E6" s="225" t="s">
        <v>60</v>
      </c>
      <c r="F6" s="226"/>
      <c r="G6" s="225" t="s">
        <v>61</v>
      </c>
      <c r="H6" s="226"/>
      <c r="I6" s="225" t="s">
        <v>61</v>
      </c>
      <c r="J6" s="226"/>
      <c r="K6" s="225"/>
      <c r="L6" s="226"/>
      <c r="M6" s="92"/>
    </row>
    <row r="7" spans="1:13" s="93" customFormat="1" ht="16.5" customHeight="1">
      <c r="A7" s="94"/>
      <c r="B7" s="134" t="s">
        <v>12</v>
      </c>
      <c r="C7" s="225" t="s">
        <v>210</v>
      </c>
      <c r="D7" s="226"/>
      <c r="E7" s="194" t="s">
        <v>214</v>
      </c>
      <c r="F7" s="195"/>
      <c r="G7" s="194" t="s">
        <v>214</v>
      </c>
      <c r="H7" s="195"/>
      <c r="I7" s="194" t="s">
        <v>214</v>
      </c>
      <c r="J7" s="195"/>
      <c r="K7" s="225"/>
      <c r="L7" s="226"/>
      <c r="M7" s="92"/>
    </row>
    <row r="8" spans="1:13" s="93" customFormat="1" ht="24.75" customHeight="1">
      <c r="A8" s="155"/>
      <c r="B8" s="137" t="s">
        <v>13</v>
      </c>
      <c r="C8" s="243">
        <v>30</v>
      </c>
      <c r="D8" s="243"/>
      <c r="E8" s="243">
        <v>4</v>
      </c>
      <c r="F8" s="243"/>
      <c r="G8" s="243">
        <v>4</v>
      </c>
      <c r="H8" s="243"/>
      <c r="I8" s="243">
        <v>4</v>
      </c>
      <c r="J8" s="243"/>
      <c r="K8" s="243"/>
      <c r="L8" s="243"/>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בוצה'!S2</f>
        <v>686</v>
      </c>
      <c r="D14" s="99"/>
      <c r="E14" s="193"/>
      <c r="F14" s="99"/>
      <c r="G14" s="167"/>
      <c r="H14" s="99"/>
      <c r="I14" s="99"/>
      <c r="J14" s="99"/>
      <c r="K14" s="158"/>
      <c r="L14" s="158"/>
      <c r="M14" s="123"/>
    </row>
    <row r="15" spans="1:13">
      <c r="A15" s="98">
        <v>2</v>
      </c>
      <c r="B15" s="98"/>
      <c r="C15" s="62">
        <f>'[1]תהליך קו בוצה'!S3</f>
        <v>234</v>
      </c>
      <c r="D15" s="99"/>
      <c r="E15" s="189"/>
      <c r="F15" s="99"/>
      <c r="G15" s="168"/>
      <c r="H15" s="99"/>
      <c r="I15" s="99"/>
      <c r="J15" s="99"/>
      <c r="K15" s="158"/>
      <c r="L15" s="158"/>
      <c r="M15" s="123"/>
    </row>
    <row r="16" spans="1:13">
      <c r="A16" s="98">
        <v>3</v>
      </c>
      <c r="B16" s="98"/>
      <c r="C16" s="62">
        <f>'[1]תהליך קו בוצה'!S4</f>
        <v>420</v>
      </c>
      <c r="D16" s="99"/>
      <c r="E16" s="189"/>
      <c r="F16" s="99"/>
      <c r="G16" s="168"/>
      <c r="H16" s="99"/>
      <c r="I16" s="99"/>
      <c r="J16" s="99"/>
      <c r="K16" s="158"/>
      <c r="L16" s="158"/>
      <c r="M16" s="123"/>
    </row>
    <row r="17" spans="1:13">
      <c r="A17" s="98">
        <v>4</v>
      </c>
      <c r="B17" s="98"/>
      <c r="C17" s="62">
        <f>'[1]תהליך קו בוצה'!S5</f>
        <v>268</v>
      </c>
      <c r="D17" s="99"/>
      <c r="E17" s="189">
        <v>3.1E-2</v>
      </c>
      <c r="F17" s="99"/>
      <c r="G17" s="168">
        <v>0.74399999999999999</v>
      </c>
      <c r="H17" s="99"/>
      <c r="I17" s="168">
        <f>100%-G17</f>
        <v>0.25600000000000001</v>
      </c>
      <c r="J17" s="99"/>
      <c r="K17" s="158"/>
      <c r="L17" s="158"/>
      <c r="M17" s="123"/>
    </row>
    <row r="18" spans="1:13">
      <c r="A18" s="98">
        <v>5</v>
      </c>
      <c r="B18" s="98"/>
      <c r="C18" s="62">
        <f>'[1]תהליך קו בוצה'!S6</f>
        <v>845</v>
      </c>
      <c r="D18" s="99"/>
      <c r="E18" s="189"/>
      <c r="F18" s="99"/>
      <c r="G18" s="168"/>
      <c r="H18" s="99"/>
      <c r="I18" s="99"/>
      <c r="J18" s="99"/>
      <c r="K18" s="158"/>
      <c r="L18" s="158"/>
      <c r="M18" s="123"/>
    </row>
    <row r="19" spans="1:13">
      <c r="A19" s="98">
        <v>6</v>
      </c>
      <c r="B19" s="98"/>
      <c r="C19" s="62">
        <f>'[1]תהליך קו בוצה'!S7</f>
        <v>673</v>
      </c>
      <c r="D19" s="99"/>
      <c r="E19" s="189"/>
      <c r="F19" s="99"/>
      <c r="G19" s="168"/>
      <c r="H19" s="99"/>
      <c r="I19" s="99"/>
      <c r="J19" s="99"/>
      <c r="K19" s="158"/>
      <c r="L19" s="158"/>
      <c r="M19" s="123"/>
    </row>
    <row r="20" spans="1:13">
      <c r="A20" s="98">
        <v>7</v>
      </c>
      <c r="B20" s="98"/>
      <c r="C20" s="62">
        <f>'[1]תהליך קו בוצה'!S8</f>
        <v>421</v>
      </c>
      <c r="D20" s="99"/>
      <c r="E20" s="189"/>
      <c r="F20" s="99"/>
      <c r="G20" s="168"/>
      <c r="H20" s="99"/>
      <c r="I20" s="168"/>
      <c r="J20" s="99"/>
      <c r="K20" s="158"/>
      <c r="L20" s="158"/>
      <c r="M20" s="123"/>
    </row>
    <row r="21" spans="1:13">
      <c r="A21" s="98">
        <v>8</v>
      </c>
      <c r="B21" s="98"/>
      <c r="C21" s="62">
        <f>'[1]תהליך קו בוצה'!S9</f>
        <v>522</v>
      </c>
      <c r="D21" s="99"/>
      <c r="E21" s="189"/>
      <c r="F21" s="99"/>
      <c r="G21" s="168"/>
      <c r="H21" s="99"/>
      <c r="I21" s="99"/>
      <c r="J21" s="99"/>
      <c r="K21" s="158"/>
      <c r="L21" s="158"/>
      <c r="M21" s="123"/>
    </row>
    <row r="22" spans="1:13">
      <c r="A22" s="98">
        <v>9</v>
      </c>
      <c r="B22" s="98"/>
      <c r="C22" s="62">
        <f>'[1]תהליך קו בוצה'!S10</f>
        <v>279</v>
      </c>
      <c r="D22" s="99"/>
      <c r="E22" s="189"/>
      <c r="F22" s="99"/>
      <c r="G22" s="168"/>
      <c r="H22" s="99"/>
      <c r="I22" s="99"/>
      <c r="J22" s="99"/>
      <c r="K22" s="158"/>
      <c r="L22" s="158"/>
      <c r="M22" s="123"/>
    </row>
    <row r="23" spans="1:13">
      <c r="A23" s="98">
        <v>10</v>
      </c>
      <c r="B23" s="98"/>
      <c r="C23" s="62">
        <f>'[1]תהליך קו בוצה'!S11</f>
        <v>236</v>
      </c>
      <c r="D23" s="99"/>
      <c r="E23" s="189"/>
      <c r="F23" s="99"/>
      <c r="G23" s="168"/>
      <c r="H23" s="99"/>
      <c r="I23" s="99"/>
      <c r="J23" s="99"/>
      <c r="K23" s="158"/>
      <c r="L23" s="158"/>
      <c r="M23" s="123"/>
    </row>
    <row r="24" spans="1:13">
      <c r="A24" s="98">
        <v>11</v>
      </c>
      <c r="B24" s="98"/>
      <c r="C24" s="62">
        <f>'[1]תהליך קו בוצה'!S12</f>
        <v>712</v>
      </c>
      <c r="D24" s="99"/>
      <c r="E24" s="189">
        <v>3.7999999999999999E-2</v>
      </c>
      <c r="F24" s="99"/>
      <c r="G24" s="168">
        <v>0.80300000000000005</v>
      </c>
      <c r="H24" s="99"/>
      <c r="I24" s="168">
        <f>100%-G24</f>
        <v>0.19699999999999995</v>
      </c>
      <c r="J24" s="99"/>
      <c r="K24" s="158"/>
      <c r="L24" s="158"/>
      <c r="M24" s="123"/>
    </row>
    <row r="25" spans="1:13">
      <c r="A25" s="98">
        <v>12</v>
      </c>
      <c r="B25" s="98"/>
      <c r="C25" s="62">
        <f>'[1]תהליך קו בוצה'!S13</f>
        <v>498</v>
      </c>
      <c r="D25" s="99"/>
      <c r="E25" s="189"/>
      <c r="F25" s="99"/>
      <c r="G25" s="168"/>
      <c r="H25" s="99"/>
      <c r="I25" s="168"/>
      <c r="J25" s="99"/>
      <c r="K25" s="158"/>
      <c r="L25" s="158"/>
      <c r="M25" s="123"/>
    </row>
    <row r="26" spans="1:13">
      <c r="A26" s="98">
        <v>13</v>
      </c>
      <c r="B26" s="98"/>
      <c r="C26" s="62">
        <f>'[1]תהליך קו בוצה'!S14</f>
        <v>533</v>
      </c>
      <c r="D26" s="99"/>
      <c r="E26" s="189"/>
      <c r="F26" s="99"/>
      <c r="G26" s="168"/>
      <c r="H26" s="99"/>
      <c r="I26" s="168"/>
      <c r="J26" s="99"/>
      <c r="K26" s="158"/>
      <c r="L26" s="158"/>
      <c r="M26" s="123"/>
    </row>
    <row r="27" spans="1:13">
      <c r="A27" s="98">
        <v>14</v>
      </c>
      <c r="B27" s="98"/>
      <c r="C27" s="62">
        <f>'[1]תהליך קו בוצה'!S15</f>
        <v>408</v>
      </c>
      <c r="D27" s="99"/>
      <c r="E27" s="185"/>
      <c r="F27" s="99"/>
      <c r="G27" s="168"/>
      <c r="H27" s="99"/>
      <c r="I27" s="168"/>
      <c r="J27" s="99"/>
      <c r="K27" s="158"/>
      <c r="L27" s="158"/>
      <c r="M27" s="123"/>
    </row>
    <row r="28" spans="1:13">
      <c r="A28" s="98">
        <v>15</v>
      </c>
      <c r="B28" s="98"/>
      <c r="C28" s="62">
        <f>'[1]תהליך קו בוצה'!S16</f>
        <v>403</v>
      </c>
      <c r="D28" s="99"/>
      <c r="E28" s="185"/>
      <c r="F28" s="99"/>
      <c r="G28" s="168"/>
      <c r="H28" s="99"/>
      <c r="I28" s="168"/>
      <c r="J28" s="99"/>
      <c r="K28" s="158"/>
      <c r="L28" s="158"/>
      <c r="M28" s="123"/>
    </row>
    <row r="29" spans="1:13">
      <c r="A29" s="98">
        <v>16</v>
      </c>
      <c r="B29" s="98"/>
      <c r="C29" s="62">
        <f>'[1]תהליך קו בוצה'!S17</f>
        <v>454</v>
      </c>
      <c r="D29" s="99"/>
      <c r="E29" s="185"/>
      <c r="F29" s="99"/>
      <c r="G29" s="168"/>
      <c r="H29" s="99"/>
      <c r="I29" s="169"/>
      <c r="J29" s="99"/>
      <c r="K29" s="158"/>
      <c r="L29" s="158"/>
      <c r="M29" s="123"/>
    </row>
    <row r="30" spans="1:13">
      <c r="A30" s="98">
        <v>17</v>
      </c>
      <c r="B30" s="98"/>
      <c r="C30" s="62">
        <f>'[1]תהליך קו בוצה'!S18</f>
        <v>225</v>
      </c>
      <c r="D30" s="99"/>
      <c r="E30" s="185"/>
      <c r="F30" s="99"/>
      <c r="G30" s="168"/>
      <c r="H30" s="99"/>
      <c r="I30" s="168"/>
      <c r="J30" s="99"/>
      <c r="K30" s="158"/>
      <c r="L30" s="158"/>
      <c r="M30" s="123"/>
    </row>
    <row r="31" spans="1:13">
      <c r="A31" s="98">
        <v>18</v>
      </c>
      <c r="B31" s="98"/>
      <c r="C31" s="62">
        <f>'[1]תהליך קו בוצה'!S19</f>
        <v>412</v>
      </c>
      <c r="D31" s="99"/>
      <c r="E31" s="185">
        <v>3.9E-2</v>
      </c>
      <c r="F31" s="99"/>
      <c r="G31" s="168">
        <v>0.80200000000000005</v>
      </c>
      <c r="H31" s="99"/>
      <c r="I31" s="168">
        <f>100%-G31</f>
        <v>0.19799999999999995</v>
      </c>
      <c r="J31" s="99"/>
      <c r="K31" s="158"/>
      <c r="L31" s="158"/>
      <c r="M31" s="123"/>
    </row>
    <row r="32" spans="1:13">
      <c r="A32" s="98">
        <v>19</v>
      </c>
      <c r="B32" s="98"/>
      <c r="C32" s="62">
        <f>'[1]תהליך קו בוצה'!S20</f>
        <v>396</v>
      </c>
      <c r="D32" s="99"/>
      <c r="E32" s="185"/>
      <c r="F32" s="99"/>
      <c r="G32" s="168"/>
      <c r="H32" s="99"/>
      <c r="I32" s="168"/>
      <c r="J32" s="99"/>
      <c r="K32" s="158"/>
      <c r="L32" s="158"/>
      <c r="M32" s="123"/>
    </row>
    <row r="33" spans="1:13">
      <c r="A33" s="98">
        <v>20</v>
      </c>
      <c r="B33" s="98"/>
      <c r="C33" s="62">
        <f>'[1]תהליך קו בוצה'!S21</f>
        <v>343</v>
      </c>
      <c r="D33" s="99"/>
      <c r="E33" s="185"/>
      <c r="F33" s="99"/>
      <c r="G33" s="168"/>
      <c r="H33" s="99"/>
      <c r="I33" s="99"/>
      <c r="J33" s="99"/>
      <c r="K33" s="158"/>
      <c r="L33" s="158"/>
      <c r="M33" s="123"/>
    </row>
    <row r="34" spans="1:13">
      <c r="A34" s="98">
        <v>21</v>
      </c>
      <c r="B34" s="98"/>
      <c r="C34" s="62">
        <f>'[1]תהליך קו בוצה'!S22</f>
        <v>489</v>
      </c>
      <c r="D34" s="99"/>
      <c r="E34" s="185"/>
      <c r="F34" s="99"/>
      <c r="G34" s="168"/>
      <c r="H34" s="99"/>
      <c r="I34" s="168"/>
      <c r="J34" s="99"/>
      <c r="K34" s="158"/>
      <c r="L34" s="158"/>
      <c r="M34" s="123"/>
    </row>
    <row r="35" spans="1:13">
      <c r="A35" s="98">
        <v>22</v>
      </c>
      <c r="B35" s="98"/>
      <c r="C35" s="62">
        <f>'[1]תהליך קו בוצה'!S23</f>
        <v>293</v>
      </c>
      <c r="D35" s="99"/>
      <c r="E35" s="185"/>
      <c r="F35" s="99"/>
      <c r="G35" s="168"/>
      <c r="H35" s="99"/>
      <c r="I35" s="168"/>
      <c r="J35" s="99"/>
      <c r="K35" s="158"/>
      <c r="L35" s="158"/>
      <c r="M35" s="123"/>
    </row>
    <row r="36" spans="1:13">
      <c r="A36" s="98">
        <v>23</v>
      </c>
      <c r="B36" s="98"/>
      <c r="C36" s="62">
        <f>'[1]תהליך קו בוצה'!S24</f>
        <v>340</v>
      </c>
      <c r="D36" s="99"/>
      <c r="E36" s="185"/>
      <c r="F36" s="99"/>
      <c r="G36" s="168"/>
      <c r="H36" s="99"/>
      <c r="I36" s="169"/>
      <c r="J36" s="99"/>
      <c r="K36" s="158"/>
      <c r="L36" s="158"/>
      <c r="M36" s="123"/>
    </row>
    <row r="37" spans="1:13">
      <c r="A37" s="98">
        <v>24</v>
      </c>
      <c r="B37" s="98"/>
      <c r="C37" s="62">
        <f>'[1]תהליך קו בוצה'!S25</f>
        <v>402</v>
      </c>
      <c r="D37" s="99"/>
      <c r="E37" s="185"/>
      <c r="F37" s="99"/>
      <c r="G37" s="168"/>
      <c r="H37" s="99"/>
      <c r="I37" s="168"/>
      <c r="J37" s="99"/>
      <c r="K37" s="158"/>
      <c r="L37" s="158"/>
      <c r="M37" s="123"/>
    </row>
    <row r="38" spans="1:13">
      <c r="A38" s="98">
        <v>25</v>
      </c>
      <c r="B38" s="98"/>
      <c r="C38" s="62">
        <f>'[1]תהליך קו בוצה'!S26</f>
        <v>544</v>
      </c>
      <c r="D38" s="99"/>
      <c r="E38" s="185">
        <v>4.1000000000000002E-2</v>
      </c>
      <c r="F38" s="99"/>
      <c r="G38" s="188">
        <v>0.80100000000000005</v>
      </c>
      <c r="H38" s="99"/>
      <c r="I38" s="168">
        <f>100%-G38</f>
        <v>0.19899999999999995</v>
      </c>
      <c r="J38" s="99"/>
      <c r="K38" s="158"/>
      <c r="L38" s="158"/>
      <c r="M38" s="123"/>
    </row>
    <row r="39" spans="1:13">
      <c r="A39" s="98">
        <v>26</v>
      </c>
      <c r="B39" s="98"/>
      <c r="C39" s="62">
        <f>'[1]תהליך קו בוצה'!S27</f>
        <v>717</v>
      </c>
      <c r="D39" s="99"/>
      <c r="E39" s="185"/>
      <c r="F39" s="99"/>
      <c r="G39" s="168"/>
      <c r="H39" s="99"/>
      <c r="I39" s="168"/>
      <c r="J39" s="99"/>
      <c r="K39" s="158"/>
      <c r="L39" s="158"/>
      <c r="M39" s="123"/>
    </row>
    <row r="40" spans="1:13">
      <c r="A40" s="98">
        <v>27</v>
      </c>
      <c r="B40" s="98"/>
      <c r="C40" s="62">
        <f>'[1]תהליך קו בוצה'!S28</f>
        <v>625</v>
      </c>
      <c r="D40" s="99"/>
      <c r="E40" s="186"/>
      <c r="F40" s="99"/>
      <c r="G40" s="174"/>
      <c r="H40" s="99"/>
      <c r="I40" s="168"/>
      <c r="J40" s="99"/>
      <c r="K40" s="158"/>
      <c r="L40" s="158"/>
      <c r="M40" s="123"/>
    </row>
    <row r="41" spans="1:13">
      <c r="A41" s="98">
        <v>28</v>
      </c>
      <c r="B41" s="98"/>
      <c r="C41" s="62">
        <f>'[1]תהליך קו בוצה'!S29</f>
        <v>490</v>
      </c>
      <c r="D41" s="99"/>
      <c r="E41" s="186"/>
      <c r="F41" s="99"/>
      <c r="G41" s="174"/>
      <c r="H41" s="99"/>
      <c r="I41" s="168"/>
      <c r="J41" s="99"/>
      <c r="K41" s="158"/>
      <c r="L41" s="158"/>
      <c r="M41" s="123"/>
    </row>
    <row r="42" spans="1:13">
      <c r="A42" s="98">
        <v>29</v>
      </c>
      <c r="B42" s="98"/>
      <c r="C42" s="62">
        <f>'[1]תהליך קו בוצה'!S30</f>
        <v>557</v>
      </c>
      <c r="D42" s="99"/>
      <c r="E42" s="187"/>
      <c r="F42" s="99"/>
      <c r="G42" s="172"/>
      <c r="H42" s="99"/>
      <c r="I42" s="168"/>
      <c r="J42" s="99"/>
      <c r="K42" s="158"/>
      <c r="L42" s="158"/>
      <c r="M42" s="123"/>
    </row>
    <row r="43" spans="1:13">
      <c r="A43" s="98">
        <v>30</v>
      </c>
      <c r="B43" s="98"/>
      <c r="C43" s="62">
        <f>'[1]תהליך קו בוצה'!S31</f>
        <v>317</v>
      </c>
      <c r="D43" s="99"/>
      <c r="E43" s="187"/>
      <c r="F43" s="99"/>
      <c r="G43" s="172"/>
      <c r="H43" s="99"/>
      <c r="I43" s="99"/>
      <c r="J43" s="99"/>
      <c r="K43" s="158"/>
      <c r="L43" s="158"/>
      <c r="M43" s="123"/>
    </row>
    <row r="44" spans="1:13">
      <c r="A44" s="98">
        <v>31</v>
      </c>
      <c r="B44" s="98"/>
      <c r="C44" s="62"/>
      <c r="D44" s="99"/>
      <c r="E44" s="99"/>
      <c r="F44" s="99"/>
      <c r="G44" s="99"/>
      <c r="H44" s="99"/>
      <c r="I44" s="99"/>
      <c r="J44" s="99"/>
      <c r="K44" s="158"/>
      <c r="L44" s="158"/>
      <c r="M44" s="123"/>
    </row>
    <row r="45" spans="1:13">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c r="A46" s="101" t="s">
        <v>234</v>
      </c>
      <c r="B46" s="100"/>
      <c r="C46" s="68">
        <f>AVERAGE(C14:C44)</f>
        <v>458.06666666666666</v>
      </c>
      <c r="D46" s="100"/>
      <c r="E46" s="68">
        <f>AVERAGE(E14:E44)</f>
        <v>3.7250000000000005E-2</v>
      </c>
      <c r="F46" s="100"/>
      <c r="G46" s="68">
        <f>AVERAGE(G14:G44)</f>
        <v>0.78750000000000009</v>
      </c>
      <c r="H46" s="100"/>
      <c r="I46" s="68">
        <f>AVERAGE(I14:I44)</f>
        <v>0.21249999999999997</v>
      </c>
      <c r="J46" s="100"/>
      <c r="K46" s="68" t="e">
        <f>AVERAGE(K14:K44)</f>
        <v>#DIV/0!</v>
      </c>
      <c r="L46" s="100"/>
      <c r="M46" s="123"/>
    </row>
    <row r="47" spans="1:13">
      <c r="A47" s="101" t="s">
        <v>16</v>
      </c>
      <c r="B47" s="100"/>
      <c r="C47" s="100">
        <f>MAX(C14:C44)</f>
        <v>845</v>
      </c>
      <c r="D47" s="100"/>
      <c r="E47" s="100">
        <f>MAX(E14:E44)</f>
        <v>4.1000000000000002E-2</v>
      </c>
      <c r="F47" s="100"/>
      <c r="G47" s="100">
        <f>MAX(G14:G44)</f>
        <v>0.80300000000000005</v>
      </c>
      <c r="H47" s="100"/>
      <c r="I47" s="100">
        <f>MAX(I14:I44)</f>
        <v>0.25600000000000001</v>
      </c>
      <c r="J47" s="100"/>
      <c r="K47" s="100">
        <f>MAX(K14:K44)</f>
        <v>0</v>
      </c>
      <c r="L47" s="100"/>
      <c r="M47" s="123"/>
    </row>
    <row r="48" spans="1:13">
      <c r="A48" s="101" t="s">
        <v>15</v>
      </c>
      <c r="B48" s="100"/>
      <c r="C48" s="100">
        <f>MIN(C14:C44)</f>
        <v>225</v>
      </c>
      <c r="D48" s="100"/>
      <c r="E48" s="100">
        <f>MIN(E14:E44)</f>
        <v>3.1E-2</v>
      </c>
      <c r="F48" s="100"/>
      <c r="G48" s="100">
        <f>MIN(G14:G44)</f>
        <v>0.74399999999999999</v>
      </c>
      <c r="H48" s="100"/>
      <c r="I48" s="100">
        <f>MIN(I14:I44)</f>
        <v>0.19699999999999995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3" priority="1" stopIfTrue="1" operator="lessThan">
      <formula>C$8</formula>
    </cfRule>
  </conditionalFormatting>
  <conditionalFormatting sqref="C46 E46 G46 I46 K46">
    <cfRule type="cellIs" dxfId="1472"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2007-03-19T08:31:08Z</cp:lastPrinted>
  <dcterms:created xsi:type="dcterms:W3CDTF">2002-08-29T07:01:57Z</dcterms:created>
  <dcterms:modified xsi:type="dcterms:W3CDTF">2021-05-20T16:46:39Z</dcterms:modified>
</cp:coreProperties>
</file>