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D:\10.21\roma\mifalim\roman\אצום\בדיקות מעבדה\בדיקות\2022\1.22\"/>
    </mc:Choice>
  </mc:AlternateContent>
  <xr:revisionPtr revIDLastSave="0" documentId="8_{F8BFC189-E706-4E2C-9985-29EB6475F3C1}" xr6:coauthVersionLast="47" xr6:coauthVersionMax="47" xr10:uidLastSave="{00000000-0000-0000-0000-000000000000}"/>
  <workbookProtection workbookPassword="81FA" lockStructure="1"/>
  <bookViews>
    <workbookView xWindow="-108" yWindow="-108" windowWidth="23256" windowHeight="12576" activeTab="1" xr2:uid="{00000000-000D-0000-FFFF-FFFF0000000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externalReferences>
    <externalReference r:id="rId14"/>
    <externalReference r:id="rId15"/>
  </externalReference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39" i="9" l="1"/>
  <c r="I25" i="9"/>
  <c r="I18" i="9"/>
  <c r="G39" i="9"/>
  <c r="G25" i="9"/>
  <c r="G18" i="9"/>
  <c r="E39" i="9"/>
  <c r="E25" i="9"/>
  <c r="E18"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15" i="9"/>
  <c r="C14" i="9"/>
  <c r="K39" i="8"/>
  <c r="I39" i="8"/>
  <c r="I25" i="8"/>
  <c r="K25" i="8" s="1"/>
  <c r="I18" i="8"/>
  <c r="K18" i="8" s="1"/>
  <c r="G39" i="8"/>
  <c r="G25" i="8"/>
  <c r="G18"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15" i="8"/>
  <c r="E14" i="8"/>
  <c r="I43" i="30"/>
  <c r="I37" i="30"/>
  <c r="I29" i="30"/>
  <c r="I22" i="30"/>
  <c r="I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15" i="30"/>
  <c r="C14" i="30"/>
  <c r="BO43" i="31" l="1"/>
  <c r="BO39" i="31"/>
  <c r="BO38" i="31"/>
  <c r="BO29" i="31"/>
  <c r="BO26" i="31"/>
  <c r="BO25" i="31"/>
  <c r="BO24" i="31"/>
  <c r="BO22" i="31"/>
  <c r="BO19" i="31"/>
  <c r="BO18" i="31"/>
  <c r="BO17" i="31"/>
  <c r="BO15" i="31"/>
  <c r="AC41" i="31"/>
  <c r="AC34" i="31"/>
  <c r="AC27" i="31"/>
  <c r="AC18" i="31"/>
  <c r="AC15" i="31"/>
  <c r="Y38" i="31"/>
  <c r="Y24" i="31"/>
  <c r="Y17" i="31"/>
  <c r="W38" i="31"/>
  <c r="W25" i="31"/>
  <c r="W17" i="31"/>
  <c r="U43" i="31"/>
  <c r="U39" i="31"/>
  <c r="U29" i="31"/>
  <c r="U26" i="31"/>
  <c r="U25" i="31"/>
  <c r="U24" i="31"/>
  <c r="U22" i="31"/>
  <c r="U19" i="31"/>
  <c r="U18" i="31"/>
  <c r="U17" i="31"/>
  <c r="U15" i="31"/>
  <c r="M17" i="31"/>
  <c r="M44" i="31"/>
  <c r="M43" i="31"/>
  <c r="M39" i="31"/>
  <c r="M38" i="31"/>
  <c r="M37" i="31"/>
  <c r="M30" i="31"/>
  <c r="M29" i="31"/>
  <c r="M26" i="31"/>
  <c r="M25" i="31"/>
  <c r="M24" i="31"/>
  <c r="M23" i="31"/>
  <c r="M22" i="31"/>
  <c r="M19" i="31"/>
  <c r="M18" i="31"/>
  <c r="M16" i="31"/>
  <c r="M15" i="31"/>
  <c r="M44" i="1"/>
  <c r="M43" i="1"/>
  <c r="M39" i="1"/>
  <c r="M38" i="1"/>
  <c r="M37" i="1"/>
  <c r="M30" i="1"/>
  <c r="M29" i="1"/>
  <c r="M26" i="1"/>
  <c r="M25" i="1"/>
  <c r="M24" i="1"/>
  <c r="M23" i="1"/>
  <c r="M22" i="1"/>
  <c r="M19" i="1"/>
  <c r="M18" i="1"/>
  <c r="M17" i="1"/>
  <c r="M16" i="1"/>
  <c r="M15" i="1"/>
  <c r="C16" i="1"/>
  <c r="C17" i="1"/>
  <c r="C18" i="1"/>
  <c r="C19" i="1"/>
  <c r="C20" i="1"/>
  <c r="C21" i="1"/>
  <c r="C22" i="1"/>
  <c r="C23" i="1"/>
  <c r="C24" i="1"/>
  <c r="C25" i="1"/>
  <c r="C26" i="1"/>
  <c r="C27" i="1"/>
  <c r="C28" i="1"/>
  <c r="C29" i="1"/>
  <c r="C30" i="1"/>
  <c r="C31" i="1"/>
  <c r="C33" i="1"/>
  <c r="C34" i="1"/>
  <c r="C35" i="1"/>
  <c r="C36" i="1"/>
  <c r="C37" i="1"/>
  <c r="C38" i="1"/>
  <c r="C39" i="1"/>
  <c r="C40" i="1"/>
  <c r="C41" i="1"/>
  <c r="C42" i="1"/>
  <c r="C43" i="1"/>
  <c r="C44" i="1"/>
  <c r="C15" i="1"/>
  <c r="C14" i="1"/>
  <c r="C32" i="1" l="1"/>
  <c r="Y16" i="31" l="1"/>
  <c r="O16" i="31"/>
  <c r="O18" i="31"/>
  <c r="O19" i="31"/>
  <c r="O20" i="31"/>
  <c r="O21" i="31"/>
  <c r="O22" i="31"/>
  <c r="O23" i="31"/>
  <c r="O24" i="31"/>
  <c r="O25" i="31"/>
  <c r="O26" i="31"/>
  <c r="O27" i="31"/>
  <c r="O28" i="31"/>
  <c r="O29" i="31"/>
  <c r="O30" i="31"/>
  <c r="O32" i="31"/>
  <c r="O33" i="31"/>
  <c r="O34" i="31"/>
  <c r="O35" i="31"/>
  <c r="O36" i="31"/>
  <c r="O37" i="31"/>
  <c r="O38" i="31"/>
  <c r="O39" i="31"/>
  <c r="O40" i="31"/>
  <c r="O41" i="31"/>
  <c r="O42" i="31"/>
  <c r="O43" i="31"/>
  <c r="O44" i="31"/>
  <c r="O15" i="31"/>
  <c r="O14" i="31"/>
  <c r="C16" i="31" l="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15" i="31"/>
  <c r="C14" i="31"/>
  <c r="K48" i="26" l="1"/>
  <c r="K47" i="26"/>
  <c r="K46" i="26"/>
  <c r="K45" i="26"/>
  <c r="AI48" i="31"/>
  <c r="AI47" i="31"/>
  <c r="AI46" i="31"/>
  <c r="AI45" i="31"/>
  <c r="K48" i="31"/>
  <c r="K47" i="31"/>
  <c r="K46" i="31"/>
  <c r="K45" i="31"/>
  <c r="K48" i="15"/>
  <c r="K47" i="15"/>
  <c r="K46" i="15"/>
  <c r="K45" i="15"/>
  <c r="K48" i="1"/>
  <c r="K47" i="1"/>
  <c r="K46" i="1"/>
  <c r="K45" i="1"/>
  <c r="M45" i="8"/>
  <c r="M46" i="8"/>
  <c r="M47" i="8"/>
  <c r="M48" i="8"/>
  <c r="C45" i="29"/>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S48" i="26"/>
  <c r="AS47" i="26"/>
  <c r="AS46" i="26"/>
  <c r="AS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S48" i="31"/>
  <c r="Q48" i="31"/>
  <c r="O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S47" i="31"/>
  <c r="Q47" i="31"/>
  <c r="O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S46" i="31"/>
  <c r="Q46" i="31"/>
  <c r="O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S45" i="31"/>
  <c r="Q45" i="31"/>
  <c r="O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 r="W48" i="31" l="1"/>
  <c r="W45" i="31"/>
  <c r="W47" i="31"/>
  <c r="W46" i="31"/>
  <c r="M47" i="31" l="1"/>
  <c r="M46" i="31"/>
  <c r="M48" i="31"/>
  <c r="M45" i="31"/>
  <c r="U47" i="31"/>
  <c r="U48" i="31"/>
  <c r="U45" i="31"/>
  <c r="U46" i="31"/>
</calcChain>
</file>

<file path=xl/sharedStrings.xml><?xml version="1.0" encoding="utf-8"?>
<sst xmlns="http://schemas.openxmlformats.org/spreadsheetml/2006/main" count="3136" uniqueCount="296">
  <si>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</si>
  <si>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</si>
  <si>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</si>
  <si>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</si>
  <si>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</si>
  <si>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</si>
  <si>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</si>
  <si>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</si>
  <si>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</si>
  <si>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</si>
  <si>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</si>
  <si>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</si>
  <si>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</si>
  <si>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</si>
  <si>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</si>
  <si>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</si>
  <si>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</si>
  <si>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</si>
  <si>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</si>
  <si>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</si>
  <si>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</si>
  <si>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</si>
  <si>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</si>
  <si>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</si>
  <si>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</si>
  <si>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</si>
  <si>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</si>
  <si>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</si>
  <si>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</si>
  <si>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</si>
  <si>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</si>
  <si>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</si>
  <si>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</si>
  <si>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</si>
  <si>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</si>
  <si>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</si>
  <si>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</si>
  <si>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</si>
  <si>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</si>
  <si>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</si>
  <si>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</si>
  <si>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</si>
  <si>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</si>
  <si>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</si>
  <si>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</si>
  <si>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</si>
  <si>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</si>
  <si>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</si>
  <si>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</si>
  <si>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</si>
  <si>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</si>
  <si>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</si>
  <si>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</si>
  <si>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</si>
  <si>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</si>
  <si>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</si>
  <si>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</si>
  <si>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</si>
  <si>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</si>
  <si>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</si>
  <si>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</si>
  <si>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</si>
  <si>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</si>
  <si>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</si>
  <si>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</si>
  <si>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</si>
  <si>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</si>
  <si>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</si>
  <si>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</si>
  <si>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</si>
  <si>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</si>
  <si>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</si>
  <si>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</si>
  <si>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</si>
  <si>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</si>
  <si>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</si>
  <si>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</si>
  <si>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</si>
  <si>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</si>
  <si>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</si>
  <si>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</si>
  <si>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</si>
  <si>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</si>
  <si>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</si>
  <si>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</si>
  <si>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</si>
  <si>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</si>
  <si>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</si>
  <si>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</si>
  <si>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</si>
  <si>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</si>
  <si>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</si>
  <si>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</si>
  <si>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</si>
  <si>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</si>
  <si>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</si>
  <si>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</si>
  <si>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</si>
  <si>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</si>
  <si>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</si>
  <si>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</si>
  <si>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</si>
  <si>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</si>
  <si>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</si>
  <si>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</si>
  <si>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</si>
  <si>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</si>
  <si>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</si>
  <si>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</si>
  <si>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</si>
  <si>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</si>
  <si>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</si>
  <si>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</si>
  <si>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</si>
  <si>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</si>
  <si>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</si>
  <si>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</si>
  <si>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</si>
  <si>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</si>
  <si>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</si>
  <si>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</si>
  <si>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</si>
  <si>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</si>
  <si>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</si>
  <si>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</si>
  <si>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</si>
  <si>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</si>
  <si>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</si>
  <si>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</si>
  <si>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</si>
  <si>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</si>
  <si>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</si>
  <si>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</si>
  <si>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</si>
  <si>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</si>
  <si>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</si>
  <si>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</si>
  <si>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</si>
  <si>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</si>
  <si>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</si>
  <si>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</si>
  <si>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</si>
  <si>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</si>
  <si>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</si>
  <si>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</si>
  <si>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</si>
  <si>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</si>
  <si>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</si>
  <si>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</si>
  <si>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</si>
  <si>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</si>
  <si>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</si>
  <si>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</si>
  <si>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</si>
  <si>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</si>
  <si>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</si>
  <si>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</si>
  <si>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</si>
  <si>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</si>
  <si>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</si>
  <si>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</si>
  <si>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</si>
  <si>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</si>
  <si>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</si>
  <si>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</si>
  <si>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</si>
  <si>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</si>
  <si>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</si>
  <si>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</si>
  <si>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</si>
  <si>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</si>
  <si>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</si>
  <si>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</si>
  <si>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</si>
  <si>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</si>
  <si>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</si>
  <si>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</si>
  <si>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</si>
  <si>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</si>
  <si>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</si>
  <si>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</si>
  <si>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</si>
  <si>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</si>
  <si>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</si>
  <si>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</si>
  <si>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</si>
  <si>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</si>
  <si>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</si>
  <si>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</si>
  <si>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</si>
  <si>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</si>
  <si>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</si>
  <si>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</si>
  <si>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</si>
  <si>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</si>
  <si>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</si>
  <si>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</si>
  <si>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</si>
  <si>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</si>
  <si>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</si>
  <si>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</si>
  <si>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</si>
  <si>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</si>
  <si>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</si>
  <si>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</si>
  <si>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</si>
  <si>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</si>
  <si>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</si>
  <si>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</si>
  <si>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</si>
  <si>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</si>
  <si>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</si>
  <si>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</si>
  <si>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</si>
  <si>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</si>
  <si>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</si>
  <si>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</si>
  <si>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</si>
  <si>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</si>
  <si>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</si>
  <si>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</si>
  <si>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</si>
  <si>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</si>
  <si>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</si>
  <si>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</si>
  <si>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</si>
  <si>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</si>
  <si>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</si>
  <si>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</si>
  <si>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</si>
  <si>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</si>
  <si>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</si>
  <si>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</si>
  <si>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</si>
  <si>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</si>
  <si>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</si>
  <si>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</si>
  <si>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</si>
  <si>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</si>
  <si>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</si>
  <si>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</si>
  <si>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</si>
  <si>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</si>
  <si>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</si>
  <si>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</si>
  <si>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</si>
  <si>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</si>
  <si>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</si>
  <si>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</si>
  <si>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</si>
  <si>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</si>
  <si>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</si>
  <si>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</si>
  <si>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</si>
  <si>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</si>
  <si>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</si>
  <si>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</si>
  <si>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</si>
  <si>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</si>
  <si>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</si>
  <si>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</si>
  <si>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</si>
  <si>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</si>
  <si>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</si>
  <si>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</si>
  <si>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</si>
  <si>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</si>
  <si>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</si>
  <si>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</si>
  <si>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</si>
  <si>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</si>
  <si>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</si>
  <si>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</si>
  <si>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</si>
  <si>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</si>
  <si>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</si>
  <si>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</si>
  <si>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איילון</t>
  </si>
  <si>
    <t>363</t>
  </si>
  <si>
    <t>364</t>
  </si>
  <si>
    <t>365</t>
  </si>
  <si>
    <t>366</t>
  </si>
  <si>
    <t>367</t>
  </si>
  <si>
    <t>368</t>
  </si>
  <si>
    <t>369</t>
  </si>
  <si>
    <t>370</t>
  </si>
  <si>
    <t>דיגום ואנליזה בנקודת דיגום ו' - בוצה מריאקטור עיכול אנאירובי בסיום תהליך העיכול</t>
  </si>
  <si>
    <t>0.4&gt;</t>
  </si>
  <si>
    <t>&lt;0.500</t>
  </si>
  <si>
    <t>&lt;0.125</t>
  </si>
  <si>
    <t>20&gt;</t>
  </si>
  <si>
    <t>1&gt;</t>
  </si>
  <si>
    <t>0.02&gt;</t>
  </si>
  <si>
    <t>0.3&gt;</t>
  </si>
  <si>
    <t>&lt;1.000</t>
  </si>
  <si>
    <t>&lt;17.02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</si>
</sst>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_ ;\-#,##0\ "/>
    <numFmt numFmtId="166" formatCode="0.0%"/>
    <numFmt numFmtId="167" formatCode="#,##0.0"/>
  </numFmts>
  <fonts count="32"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
      <sz val="10"/>
      <name val="Arial"/>
      <family val="2"/>
    </font>
    <font>
      <sz val="1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5" fillId="0" borderId="0" applyNumberFormat="0" applyFill="0" applyBorder="0" applyAlignment="0" applyProtection="0">
      <alignment vertical="top"/>
      <protection locked="0"/>
    </xf>
    <xf numFmtId="43" fontId="30" fillId="0" borderId="0" applyFont="0" applyFill="0" applyBorder="0" applyAlignment="0" applyProtection="0"/>
    <xf numFmtId="9" fontId="31" fillId="0" borderId="0" applyFont="0" applyFill="0" applyBorder="0" applyAlignment="0" applyProtection="0"/>
  </cellStyleXfs>
  <cellXfs count="253">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2" fontId="7" fillId="0" borderId="1" xfId="0" applyNumberFormat="1" applyFont="1" applyFill="1" applyBorder="1" applyAlignment="1" applyProtection="1">
      <alignment vertical="center" readingOrder="2"/>
      <protection locked="0"/>
    </xf>
    <xf numFmtId="9" fontId="7" fillId="0" borderId="19" xfId="0" applyNumberFormat="1" applyFont="1" applyBorder="1" applyAlignment="1" applyProtection="1">
      <alignment horizontal="center"/>
      <protection locked="0"/>
    </xf>
    <xf numFmtId="9" fontId="7" fillId="0" borderId="1" xfId="0"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protection locked="0"/>
    </xf>
    <xf numFmtId="165" fontId="7" fillId="0" borderId="19" xfId="0" applyNumberFormat="1" applyFont="1" applyBorder="1" applyAlignment="1" applyProtection="1">
      <alignment horizontal="center" vertical="center"/>
      <protection locked="0"/>
    </xf>
    <xf numFmtId="166" fontId="7" fillId="0" borderId="19" xfId="2" applyNumberFormat="1" applyFont="1" applyBorder="1" applyAlignment="1" applyProtection="1">
      <alignment horizontal="center"/>
      <protection locked="0"/>
    </xf>
    <xf numFmtId="9" fontId="7" fillId="0" borderId="19" xfId="2" applyNumberFormat="1" applyFont="1" applyBorder="1" applyAlignment="1" applyProtection="1">
      <alignment horizontal="center"/>
      <protection locked="0"/>
    </xf>
    <xf numFmtId="9" fontId="1" fillId="0" borderId="1" xfId="0" applyNumberFormat="1" applyFont="1" applyFill="1" applyBorder="1" applyAlignment="1" applyProtection="1">
      <alignment vertical="center" readingOrder="2"/>
      <protection locked="0"/>
    </xf>
    <xf numFmtId="9" fontId="7" fillId="0" borderId="1" xfId="2" applyNumberFormat="1" applyFont="1" applyBorder="1" applyAlignment="1" applyProtection="1">
      <alignment horizontal="center"/>
      <protection locked="0"/>
    </xf>
    <xf numFmtId="165" fontId="1" fillId="0" borderId="1" xfId="0" applyNumberFormat="1" applyFont="1" applyFill="1" applyBorder="1" applyAlignment="1" applyProtection="1">
      <alignment vertical="center" readingOrder="2"/>
      <protection locked="0"/>
    </xf>
    <xf numFmtId="167" fontId="7" fillId="0" borderId="24" xfId="2" applyNumberFormat="1"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7" fillId="0" borderId="26" xfId="0" applyFont="1" applyBorder="1" applyAlignment="1" applyProtection="1">
      <alignment horizontal="center" vertical="center"/>
      <protection locked="0"/>
    </xf>
    <xf numFmtId="3" fontId="1" fillId="0" borderId="1" xfId="0" applyNumberFormat="1" applyFont="1" applyFill="1" applyBorder="1" applyAlignment="1" applyProtection="1">
      <alignment vertical="center"/>
      <protection locked="0"/>
    </xf>
    <xf numFmtId="4" fontId="1" fillId="0" borderId="1" xfId="0" applyNumberFormat="1" applyFont="1" applyFill="1" applyBorder="1" applyAlignment="1" applyProtection="1">
      <alignment vertical="center"/>
      <protection locked="0"/>
    </xf>
    <xf numFmtId="167" fontId="1" fillId="0" borderId="1" xfId="0" applyNumberFormat="1" applyFont="1" applyFill="1" applyBorder="1" applyAlignment="1" applyProtection="1">
      <alignment vertical="center"/>
      <protection locked="0"/>
    </xf>
    <xf numFmtId="167" fontId="7" fillId="0" borderId="28" xfId="0" applyNumberFormat="1" applyFont="1" applyBorder="1" applyAlignment="1" applyProtection="1">
      <alignment horizontal="center" vertical="center"/>
      <protection locked="0"/>
    </xf>
    <xf numFmtId="3" fontId="7" fillId="0" borderId="1" xfId="0" applyNumberFormat="1" applyFont="1" applyFill="1" applyBorder="1" applyAlignment="1" applyProtection="1">
      <alignment vertical="center" readingOrder="2"/>
      <protection locked="0"/>
    </xf>
    <xf numFmtId="166" fontId="0" fillId="0" borderId="19" xfId="0" applyNumberForma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protection locked="0"/>
    </xf>
    <xf numFmtId="166" fontId="7" fillId="0" borderId="26" xfId="0" applyNumberFormat="1" applyFont="1" applyBorder="1" applyAlignment="1" applyProtection="1">
      <alignment horizontal="center" vertical="center"/>
      <protection locked="0"/>
    </xf>
    <xf numFmtId="166" fontId="7" fillId="0" borderId="26" xfId="2" applyNumberFormat="1" applyFont="1" applyBorder="1" applyAlignment="1" applyProtection="1">
      <alignment horizontal="center" vertical="center"/>
      <protection locked="0"/>
    </xf>
    <xf numFmtId="166" fontId="7" fillId="0" borderId="28" xfId="2" applyNumberFormat="1" applyFont="1" applyBorder="1" applyAlignment="1" applyProtection="1">
      <alignment horizontal="center" vertical="center"/>
      <protection locked="0"/>
    </xf>
    <xf numFmtId="166" fontId="7" fillId="0" borderId="1" xfId="0" applyNumberFormat="1" applyFont="1" applyBorder="1" applyAlignment="1" applyProtection="1">
      <alignment horizontal="center"/>
      <protection locked="0"/>
    </xf>
    <xf numFmtId="166" fontId="7" fillId="0" borderId="1" xfId="2" applyNumberFormat="1" applyFont="1" applyBorder="1" applyAlignment="1" applyProtection="1">
      <alignment horizontal="center"/>
      <protection locked="0"/>
    </xf>
    <xf numFmtId="166" fontId="7" fillId="0" borderId="28" xfId="3" applyNumberFormat="1" applyFont="1" applyBorder="1" applyAlignment="1" applyProtection="1">
      <alignment horizontal="center" vertical="center"/>
      <protection locked="0"/>
    </xf>
    <xf numFmtId="166" fontId="0" fillId="0" borderId="1" xfId="2" applyNumberFormat="1" applyFont="1" applyBorder="1" applyAlignment="1" applyProtection="1">
      <alignment horizontal="center"/>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cellXfs>
  <cellStyles count="4">
    <cellStyle name="Comma" xfId="2" builtinId="3"/>
    <cellStyle name="Hyperlink" xfId="1" builtinId="8"/>
    <cellStyle name="Normal" xfId="0" builtinId="0"/>
    <cellStyle name="Percent" xfId="3" builtinId="5"/>
  </cellStyles>
  <dxfs count="1923">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b val="0"/>
        <i val="0"/>
        <condense val="0"/>
        <extend val="0"/>
        <color indexed="10"/>
      </font>
      <fill>
        <patternFill patternType="none">
          <bgColor indexed="65"/>
        </patternFill>
      </fill>
    </dxf>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598" name="Picture 10">
          <a:extLst>
            <a:ext uri="{FF2B5EF4-FFF2-40B4-BE49-F238E27FC236}">
              <a16:creationId xmlns:a16="http://schemas.microsoft.com/office/drawing/2014/main" id="{00000000-0008-0000-0100-0000260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22860</xdr:rowOff>
        </xdr:from>
        <xdr:to>
          <xdr:col>116</xdr:col>
          <xdr:colOff>0</xdr:colOff>
          <xdr:row>5</xdr:row>
          <xdr:rowOff>0</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22860</xdr:rowOff>
        </xdr:from>
        <xdr:to>
          <xdr:col>116</xdr:col>
          <xdr:colOff>0</xdr:colOff>
          <xdr:row>4</xdr:row>
          <xdr:rowOff>0</xdr:rowOff>
        </xdr:to>
        <xdr:sp macro="" textlink="">
          <xdr:nvSpPr>
            <xdr:cNvPr id="21512" name="Object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22860</xdr:rowOff>
        </xdr:from>
        <xdr:to>
          <xdr:col>114</xdr:col>
          <xdr:colOff>0</xdr:colOff>
          <xdr:row>5</xdr:row>
          <xdr:rowOff>0</xdr:rowOff>
        </xdr:to>
        <xdr:sp macro="" textlink="">
          <xdr:nvSpPr>
            <xdr:cNvPr id="26625" name="Object 1"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22860</xdr:rowOff>
        </xdr:from>
        <xdr:to>
          <xdr:col>114</xdr:col>
          <xdr:colOff>0</xdr:colOff>
          <xdr:row>4</xdr:row>
          <xdr:rowOff>0</xdr:rowOff>
        </xdr:to>
        <xdr:sp macro="" textlink="">
          <xdr:nvSpPr>
            <xdr:cNvPr id="26626" name="Object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22860</xdr:rowOff>
        </xdr:from>
        <xdr:to>
          <xdr:col>112</xdr:col>
          <xdr:colOff>0</xdr:colOff>
          <xdr:row>4</xdr:row>
          <xdr:rowOff>0</xdr:rowOff>
        </xdr:to>
        <xdr:sp macro="" textlink="">
          <xdr:nvSpPr>
            <xdr:cNvPr id="26628" name="Object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1488;&#1497;&#1500;&#1493;&#1503;\2022\&#1491;&#1493;&#1495;&#1493;&#1514;2022\&#1497;&#1504;&#1493;&#1488;&#1512;%2020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488;&#1497;&#1500;&#1493;&#1503;\2021\&#1500;&#1513;&#1500;&#1493;&#1495;\&#1488;&#1497;&#1495;&#1493;&#1514;%20&#1492;&#1505;&#1489;&#1497;&#1489;&#1492;\&#1497;&#1504;&#1493;&#1488;&#1512;\2021%20%20&#1496;&#1493;&#1508;&#1505;%20&#1491;&#1497;&#1493;&#1493;&#1495;%20&#1492;&#1490;&#1504;&#1514;%20&#1492;&#1505;&#1489;&#1497;&#1489;&#1492;-&#1497;&#1504;&#1493;&#1488;&#1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 COD"/>
      <sheetName val="F-M BOD"/>
      <sheetName val=" BOD-COD כניסה"/>
      <sheetName val="ביוב גולמי I"/>
      <sheetName val="תהליך קו מים P"/>
      <sheetName val="קולחים S"/>
      <sheetName val="תהליך קו בוצה"/>
      <sheetName val="ספיקה חודשית שפכים"/>
      <sheetName val="צנטרפוגות"/>
      <sheetName val="פולימרים"/>
      <sheetName val="סולר"/>
      <sheetName val="ביוגז"/>
      <sheetName val="גיליון1"/>
    </sheetNames>
    <sheetDataSet>
      <sheetData sheetId="0" refreshError="1"/>
      <sheetData sheetId="1" refreshError="1"/>
      <sheetData sheetId="2" refreshError="1"/>
      <sheetData sheetId="3">
        <row r="3">
          <cell r="B3">
            <v>56799</v>
          </cell>
        </row>
        <row r="4">
          <cell r="B4">
            <v>70111</v>
          </cell>
          <cell r="P4">
            <v>7.79</v>
          </cell>
        </row>
        <row r="5">
          <cell r="B5">
            <v>79846</v>
          </cell>
          <cell r="P5">
            <v>7.61</v>
          </cell>
        </row>
        <row r="6">
          <cell r="B6">
            <v>69304</v>
          </cell>
          <cell r="P6">
            <v>7.7</v>
          </cell>
        </row>
        <row r="7">
          <cell r="B7">
            <v>64096</v>
          </cell>
          <cell r="P7">
            <v>7.45</v>
          </cell>
        </row>
        <row r="8">
          <cell r="B8">
            <v>69547</v>
          </cell>
          <cell r="P8">
            <v>7.45</v>
          </cell>
        </row>
        <row r="9">
          <cell r="B9">
            <v>76489</v>
          </cell>
        </row>
        <row r="10">
          <cell r="B10">
            <v>64048</v>
          </cell>
        </row>
        <row r="11">
          <cell r="B11">
            <v>72018</v>
          </cell>
          <cell r="P11">
            <v>7.59</v>
          </cell>
        </row>
        <row r="12">
          <cell r="B12">
            <v>70928</v>
          </cell>
          <cell r="P12">
            <v>7.64</v>
          </cell>
        </row>
        <row r="13">
          <cell r="B13">
            <v>69459</v>
          </cell>
          <cell r="P13">
            <v>7.8</v>
          </cell>
        </row>
        <row r="14">
          <cell r="B14">
            <v>69615</v>
          </cell>
          <cell r="P14">
            <v>7.8</v>
          </cell>
        </row>
        <row r="15">
          <cell r="B15">
            <v>69978</v>
          </cell>
          <cell r="P15">
            <v>7.71</v>
          </cell>
        </row>
        <row r="16">
          <cell r="B16">
            <v>107538</v>
          </cell>
        </row>
        <row r="17">
          <cell r="B17">
            <v>124841</v>
          </cell>
        </row>
        <row r="18">
          <cell r="B18">
            <v>139726</v>
          </cell>
          <cell r="P18">
            <v>7.33</v>
          </cell>
        </row>
        <row r="19">
          <cell r="B19">
            <v>80884</v>
          </cell>
          <cell r="P19">
            <v>7.45</v>
          </cell>
        </row>
        <row r="20">
          <cell r="B20">
            <v>75996</v>
          </cell>
        </row>
        <row r="21">
          <cell r="B21">
            <v>75952</v>
          </cell>
        </row>
        <row r="22">
          <cell r="B22">
            <v>73636</v>
          </cell>
        </row>
        <row r="23">
          <cell r="B23">
            <v>81156</v>
          </cell>
        </row>
        <row r="24">
          <cell r="B24">
            <v>65583</v>
          </cell>
        </row>
        <row r="25">
          <cell r="B25">
            <v>80388</v>
          </cell>
        </row>
        <row r="26">
          <cell r="B26">
            <v>96566</v>
          </cell>
          <cell r="P26">
            <v>7.27</v>
          </cell>
        </row>
        <row r="27">
          <cell r="B27">
            <v>74688</v>
          </cell>
          <cell r="P27">
            <v>7.38</v>
          </cell>
        </row>
        <row r="28">
          <cell r="B28">
            <v>86302</v>
          </cell>
          <cell r="P28">
            <v>7.92</v>
          </cell>
        </row>
        <row r="29">
          <cell r="B29">
            <v>122139</v>
          </cell>
        </row>
        <row r="30">
          <cell r="B30">
            <v>134091</v>
          </cell>
        </row>
        <row r="31">
          <cell r="B31">
            <v>96214</v>
          </cell>
        </row>
        <row r="32">
          <cell r="B32">
            <v>76883</v>
          </cell>
          <cell r="P32">
            <v>7.49</v>
          </cell>
        </row>
        <row r="33">
          <cell r="B33">
            <v>77058</v>
          </cell>
          <cell r="P33">
            <v>7.88</v>
          </cell>
        </row>
      </sheetData>
      <sheetData sheetId="4"/>
      <sheetData sheetId="5">
        <row r="3">
          <cell r="C3">
            <v>26</v>
          </cell>
          <cell r="I3">
            <v>7.69</v>
          </cell>
          <cell r="L3">
            <v>1.3120000000000001</v>
          </cell>
          <cell r="M3">
            <v>1.71</v>
          </cell>
        </row>
        <row r="4">
          <cell r="I4">
            <v>7.7</v>
          </cell>
        </row>
        <row r="5">
          <cell r="B5">
            <v>5</v>
          </cell>
          <cell r="E5">
            <v>2</v>
          </cell>
          <cell r="I5">
            <v>7.64</v>
          </cell>
          <cell r="L5">
            <v>1.482</v>
          </cell>
          <cell r="M5">
            <v>1.65</v>
          </cell>
        </row>
        <row r="6">
          <cell r="C6">
            <v>23</v>
          </cell>
          <cell r="I6">
            <v>7.7</v>
          </cell>
          <cell r="L6">
            <v>1.5209999999999999</v>
          </cell>
          <cell r="M6">
            <v>1.27</v>
          </cell>
        </row>
        <row r="7">
          <cell r="I7">
            <v>7.68</v>
          </cell>
          <cell r="L7">
            <v>1.7</v>
          </cell>
          <cell r="M7">
            <v>1.22</v>
          </cell>
        </row>
        <row r="10">
          <cell r="I10">
            <v>7.68</v>
          </cell>
          <cell r="L10">
            <v>1.5009999999999999</v>
          </cell>
          <cell r="M10">
            <v>1.0900000000000001</v>
          </cell>
        </row>
        <row r="11">
          <cell r="I11">
            <v>7.78</v>
          </cell>
        </row>
        <row r="12">
          <cell r="B12">
            <v>5</v>
          </cell>
          <cell r="I12">
            <v>7.72</v>
          </cell>
          <cell r="L12">
            <v>1.706</v>
          </cell>
          <cell r="M12">
            <v>1.07</v>
          </cell>
        </row>
        <row r="13">
          <cell r="E13">
            <v>1</v>
          </cell>
          <cell r="I13">
            <v>7.82</v>
          </cell>
          <cell r="L13">
            <v>1.7050000000000001</v>
          </cell>
          <cell r="M13">
            <v>1.26</v>
          </cell>
        </row>
        <row r="14">
          <cell r="I14">
            <v>7.84</v>
          </cell>
          <cell r="L14">
            <v>1.76</v>
          </cell>
          <cell r="M14">
            <v>1.17</v>
          </cell>
        </row>
        <row r="15">
          <cell r="C15">
            <v>34</v>
          </cell>
        </row>
        <row r="17">
          <cell r="I17">
            <v>7.34</v>
          </cell>
          <cell r="L17">
            <v>0.89200000000000002</v>
          </cell>
          <cell r="M17">
            <v>1.6</v>
          </cell>
        </row>
        <row r="18">
          <cell r="I18">
            <v>7.34</v>
          </cell>
        </row>
        <row r="22">
          <cell r="C22">
            <v>33</v>
          </cell>
        </row>
        <row r="25">
          <cell r="I25">
            <v>7.59</v>
          </cell>
        </row>
        <row r="26">
          <cell r="B26">
            <v>5</v>
          </cell>
          <cell r="E26">
            <v>1</v>
          </cell>
          <cell r="I26">
            <v>7.52</v>
          </cell>
          <cell r="L26">
            <v>1.2829999999999999</v>
          </cell>
        </row>
        <row r="27">
          <cell r="I27">
            <v>7.86</v>
          </cell>
          <cell r="L27">
            <v>1.4830000000000001</v>
          </cell>
          <cell r="M27">
            <v>1.92</v>
          </cell>
        </row>
        <row r="29">
          <cell r="C29">
            <v>22</v>
          </cell>
        </row>
        <row r="31">
          <cell r="I31">
            <v>7.15</v>
          </cell>
          <cell r="L31">
            <v>0.83899999999999997</v>
          </cell>
          <cell r="M31">
            <v>1.1000000000000001</v>
          </cell>
        </row>
        <row r="32">
          <cell r="I32">
            <v>7.95</v>
          </cell>
        </row>
      </sheetData>
      <sheetData sheetId="6">
        <row r="2">
          <cell r="T2">
            <v>187</v>
          </cell>
        </row>
        <row r="3">
          <cell r="T3">
            <v>644</v>
          </cell>
        </row>
        <row r="4">
          <cell r="T4">
            <v>599</v>
          </cell>
        </row>
        <row r="5">
          <cell r="T5">
            <v>666</v>
          </cell>
        </row>
        <row r="6">
          <cell r="T6">
            <v>688</v>
          </cell>
        </row>
        <row r="7">
          <cell r="T7">
            <v>344</v>
          </cell>
        </row>
        <row r="8">
          <cell r="T8">
            <v>141</v>
          </cell>
        </row>
        <row r="9">
          <cell r="T9">
            <v>425</v>
          </cell>
        </row>
        <row r="10">
          <cell r="T10">
            <v>647</v>
          </cell>
        </row>
        <row r="11">
          <cell r="T11">
            <v>611</v>
          </cell>
        </row>
        <row r="12">
          <cell r="T12">
            <v>616</v>
          </cell>
        </row>
        <row r="13">
          <cell r="T13">
            <v>579</v>
          </cell>
        </row>
        <row r="14">
          <cell r="T14">
            <v>512</v>
          </cell>
        </row>
        <row r="15">
          <cell r="T15">
            <v>318</v>
          </cell>
        </row>
        <row r="16">
          <cell r="T16">
            <v>211</v>
          </cell>
        </row>
        <row r="17">
          <cell r="T17">
            <v>326</v>
          </cell>
        </row>
        <row r="18">
          <cell r="T18">
            <v>644</v>
          </cell>
        </row>
        <row r="19">
          <cell r="T19">
            <v>654</v>
          </cell>
        </row>
        <row r="20">
          <cell r="T20">
            <v>271</v>
          </cell>
        </row>
        <row r="21">
          <cell r="T21">
            <v>637</v>
          </cell>
        </row>
        <row r="22">
          <cell r="T22">
            <v>216</v>
          </cell>
        </row>
        <row r="23">
          <cell r="T23">
            <v>149</v>
          </cell>
        </row>
        <row r="24">
          <cell r="T24">
            <v>573</v>
          </cell>
        </row>
        <row r="25">
          <cell r="T25">
            <v>154.20000000000073</v>
          </cell>
        </row>
        <row r="26">
          <cell r="T26">
            <v>540.79999999999927</v>
          </cell>
        </row>
        <row r="27">
          <cell r="T27">
            <v>420</v>
          </cell>
        </row>
        <row r="28">
          <cell r="T28">
            <v>151</v>
          </cell>
        </row>
        <row r="29">
          <cell r="T29">
            <v>229</v>
          </cell>
        </row>
        <row r="30">
          <cell r="T30">
            <v>182</v>
          </cell>
        </row>
        <row r="31">
          <cell r="T31">
            <v>381</v>
          </cell>
        </row>
        <row r="32">
          <cell r="T32">
            <v>192</v>
          </cell>
        </row>
      </sheetData>
      <sheetData sheetId="7"/>
      <sheetData sheetId="8">
        <row r="2">
          <cell r="B2">
            <v>0</v>
          </cell>
          <cell r="I2">
            <v>0</v>
          </cell>
        </row>
        <row r="3">
          <cell r="B3">
            <v>801</v>
          </cell>
          <cell r="I3">
            <v>119.60921366163623</v>
          </cell>
        </row>
        <row r="4">
          <cell r="B4">
            <v>816</v>
          </cell>
          <cell r="I4">
            <v>121.84908657664813</v>
          </cell>
        </row>
        <row r="5">
          <cell r="B5">
            <v>788</v>
          </cell>
          <cell r="I5">
            <v>117.6679904686259</v>
          </cell>
        </row>
        <row r="6">
          <cell r="B6">
            <v>797</v>
          </cell>
          <cell r="I6">
            <v>119.01191421763303</v>
          </cell>
        </row>
        <row r="7">
          <cell r="B7">
            <v>616</v>
          </cell>
          <cell r="I7">
            <v>91.984114376489273</v>
          </cell>
        </row>
        <row r="8">
          <cell r="B8">
            <v>142</v>
          </cell>
          <cell r="I8">
            <v>21.204130262112788</v>
          </cell>
        </row>
        <row r="9">
          <cell r="B9">
            <v>0</v>
          </cell>
          <cell r="I9">
            <v>0</v>
          </cell>
        </row>
        <row r="10">
          <cell r="B10">
            <v>742</v>
          </cell>
          <cell r="I10">
            <v>110.79904686258935</v>
          </cell>
        </row>
        <row r="11">
          <cell r="B11">
            <v>712</v>
          </cell>
          <cell r="I11">
            <v>106.31930103256553</v>
          </cell>
        </row>
        <row r="12">
          <cell r="B12">
            <v>700</v>
          </cell>
          <cell r="I12">
            <v>104.52740270055598</v>
          </cell>
        </row>
        <row r="13">
          <cell r="B13">
            <v>739</v>
          </cell>
          <cell r="I13">
            <v>110.35107227958699</v>
          </cell>
        </row>
        <row r="14">
          <cell r="B14">
            <v>750</v>
          </cell>
          <cell r="I14">
            <v>111.99364575059572</v>
          </cell>
        </row>
        <row r="15">
          <cell r="B15">
            <v>396</v>
          </cell>
          <cell r="I15">
            <v>59.132644956314543</v>
          </cell>
        </row>
        <row r="16">
          <cell r="B16">
            <v>23</v>
          </cell>
          <cell r="I16">
            <v>3.4344718030182682</v>
          </cell>
        </row>
        <row r="17">
          <cell r="B17">
            <v>521</v>
          </cell>
          <cell r="I17">
            <v>77.79825258141382</v>
          </cell>
        </row>
        <row r="18">
          <cell r="B18">
            <v>753</v>
          </cell>
          <cell r="I18">
            <v>112.44162033359808</v>
          </cell>
        </row>
        <row r="19">
          <cell r="B19">
            <v>667</v>
          </cell>
          <cell r="I19">
            <v>99.599682287529788</v>
          </cell>
        </row>
        <row r="20">
          <cell r="B20">
            <v>564</v>
          </cell>
          <cell r="I20">
            <v>84.219221604447952</v>
          </cell>
        </row>
        <row r="21">
          <cell r="B21">
            <v>613</v>
          </cell>
          <cell r="I21">
            <v>91.536139793486896</v>
          </cell>
        </row>
        <row r="22">
          <cell r="B22">
            <v>231</v>
          </cell>
          <cell r="I22">
            <v>34.494042891183483</v>
          </cell>
        </row>
        <row r="23">
          <cell r="B23">
            <v>67</v>
          </cell>
          <cell r="I23">
            <v>10.004765687053215</v>
          </cell>
        </row>
        <row r="24">
          <cell r="B24">
            <v>498</v>
          </cell>
          <cell r="I24">
            <v>74.363780778395565</v>
          </cell>
        </row>
        <row r="25">
          <cell r="B25">
            <v>582</v>
          </cell>
          <cell r="I25">
            <v>86.907069102462259</v>
          </cell>
        </row>
        <row r="26">
          <cell r="B26">
            <v>355</v>
          </cell>
          <cell r="I26">
            <v>53.010325655281981</v>
          </cell>
        </row>
        <row r="27">
          <cell r="B27">
            <v>658</v>
          </cell>
          <cell r="I27">
            <v>98.255758538522642</v>
          </cell>
        </row>
        <row r="28">
          <cell r="B28">
            <v>381</v>
          </cell>
          <cell r="I28">
            <v>56.892772041302621</v>
          </cell>
        </row>
        <row r="29">
          <cell r="B29">
            <v>213</v>
          </cell>
          <cell r="I29">
            <v>31.80619539316918</v>
          </cell>
        </row>
        <row r="30">
          <cell r="B30">
            <v>140</v>
          </cell>
          <cell r="I30">
            <v>20.905480540111203</v>
          </cell>
        </row>
        <row r="31">
          <cell r="B31">
            <v>329</v>
          </cell>
          <cell r="I31">
            <v>48.293577981651374</v>
          </cell>
        </row>
        <row r="32">
          <cell r="B32">
            <v>119</v>
          </cell>
          <cell r="I32">
            <v>17.99512195121951</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כללי"/>
      <sheetName val="נקודה א- שפכים "/>
      <sheetName val="נק' ב- קולחין במוצא המט&quot;ש"/>
      <sheetName val="נק' ב- קולחין במוצא מט''ש-אימות"/>
      <sheetName val="נק' ג - קולחין להשקיה"/>
      <sheetName val="נק' ג - קולחין להשקיה-אימות"/>
      <sheetName val="נק' ד-קולחין המוזרמים אל הנחל"/>
      <sheetName val="נק' ד-קולחין אל הנחל-אימות"/>
      <sheetName val="נקודה ה - בוצה בכניסה לייצוב"/>
      <sheetName val="נקודה ו -בוצה אחרי ייצוב "/>
      <sheetName val="נקודה ז - בוצה לאחר סיום טיפול"/>
      <sheetName val="מעבדות"/>
      <sheetName val="Sheet1"/>
    </sheetNames>
    <sheetDataSet>
      <sheetData sheetId="0" refreshError="1"/>
      <sheetData sheetId="1" refreshError="1"/>
      <sheetData sheetId="2" refreshError="1"/>
      <sheetData sheetId="3" refreshError="1"/>
      <sheetData sheetId="4" refreshError="1">
        <row r="14">
          <cell r="O14">
            <v>7.7</v>
          </cell>
        </row>
        <row r="15">
          <cell r="O15">
            <v>8.41</v>
          </cell>
        </row>
        <row r="16">
          <cell r="O16">
            <v>8.7200000000000006</v>
          </cell>
          <cell r="Y16">
            <v>5</v>
          </cell>
        </row>
        <row r="18">
          <cell r="O18">
            <v>8.9600000000000009</v>
          </cell>
        </row>
        <row r="19">
          <cell r="O19">
            <v>8.82</v>
          </cell>
        </row>
        <row r="20">
          <cell r="O20">
            <v>8.9600000000000009</v>
          </cell>
        </row>
        <row r="21">
          <cell r="O21">
            <v>8.67</v>
          </cell>
        </row>
        <row r="22">
          <cell r="O22">
            <v>8.39</v>
          </cell>
        </row>
        <row r="23">
          <cell r="O23">
            <v>8.24</v>
          </cell>
        </row>
        <row r="24">
          <cell r="O24">
            <v>8.4499999999999993</v>
          </cell>
        </row>
        <row r="25">
          <cell r="O25">
            <v>8.0299999999999994</v>
          </cell>
        </row>
        <row r="26">
          <cell r="O26">
            <v>7.39</v>
          </cell>
        </row>
        <row r="27">
          <cell r="O27">
            <v>7.9</v>
          </cell>
        </row>
        <row r="28">
          <cell r="O28">
            <v>7.8</v>
          </cell>
        </row>
        <row r="29">
          <cell r="O29">
            <v>7.27</v>
          </cell>
        </row>
        <row r="30">
          <cell r="O30">
            <v>7.57</v>
          </cell>
        </row>
        <row r="32">
          <cell r="O32">
            <v>7.84</v>
          </cell>
        </row>
        <row r="33">
          <cell r="O33">
            <v>7.17</v>
          </cell>
        </row>
        <row r="34">
          <cell r="O34">
            <v>6.9</v>
          </cell>
        </row>
        <row r="35">
          <cell r="O35">
            <v>6.84</v>
          </cell>
        </row>
        <row r="36">
          <cell r="O36">
            <v>6.53</v>
          </cell>
        </row>
        <row r="37">
          <cell r="O37">
            <v>6.21</v>
          </cell>
        </row>
        <row r="38">
          <cell r="O38">
            <v>7.71</v>
          </cell>
        </row>
        <row r="39">
          <cell r="O39">
            <v>8.74</v>
          </cell>
        </row>
        <row r="40">
          <cell r="O40">
            <v>8.77</v>
          </cell>
        </row>
        <row r="41">
          <cell r="O41">
            <v>8.8800000000000008</v>
          </cell>
        </row>
        <row r="42">
          <cell r="O42">
            <v>8.7899999999999991</v>
          </cell>
        </row>
        <row r="43">
          <cell r="O43">
            <v>8.74</v>
          </cell>
        </row>
        <row r="44">
          <cell r="O44">
            <v>9.01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גיליון1"/>
  <dimension ref="A1:S36"/>
  <sheetViews>
    <sheetView rightToLeft="1" topLeftCell="A7" zoomScale="75" zoomScaleNormal="75" workbookViewId="0">
      <selection activeCell="C12" sqref="C12"/>
    </sheetView>
  </sheetViews>
  <sheetFormatPr defaultColWidth="9.109375" defaultRowHeight="13.2" x14ac:dyDescent="0.25"/>
  <cols>
    <col min="1" max="1" width="10.109375" style="6" customWidth="1"/>
    <col min="2" max="2" width="10.33203125" style="6" customWidth="1"/>
    <col min="3" max="3" width="7.5546875" style="6" customWidth="1"/>
    <col min="4" max="5" width="9.109375" style="6"/>
    <col min="6" max="6" width="16.6640625" style="6" customWidth="1"/>
    <col min="7" max="7" width="12.109375" style="6" customWidth="1"/>
    <col min="8" max="8" width="16.109375" style="6" customWidth="1"/>
    <col min="9" max="9" width="18" style="6" customWidth="1"/>
    <col min="10" max="10" width="9.109375" style="6"/>
    <col min="11" max="11" width="12" style="6" customWidth="1"/>
    <col min="12" max="12" width="4.6640625" style="6" hidden="1" customWidth="1"/>
    <col min="13" max="13" width="0.5546875" style="6" customWidth="1"/>
    <col min="14" max="16384" width="9.109375" style="6"/>
  </cols>
  <sheetData>
    <row r="1" spans="1:19" ht="15.6" x14ac:dyDescent="0.3">
      <c r="A1" s="22"/>
      <c r="B1" s="22"/>
      <c r="C1" s="22"/>
      <c r="D1" s="42" t="s">
        <v>35</v>
      </c>
      <c r="E1" s="22"/>
      <c r="F1" s="22"/>
      <c r="G1" s="22"/>
      <c r="H1" s="22"/>
      <c r="I1" s="22"/>
      <c r="J1" s="22"/>
      <c r="K1" s="22"/>
      <c r="L1" s="22"/>
      <c r="M1" s="22"/>
      <c r="N1" s="22"/>
      <c r="O1" s="22"/>
      <c r="P1" s="22"/>
      <c r="Q1" s="22"/>
      <c r="R1" s="22"/>
      <c r="S1" s="22"/>
    </row>
    <row r="2" spans="1:19" ht="6.75" customHeight="1" thickBot="1" x14ac:dyDescent="0.3">
      <c r="A2" s="22"/>
      <c r="B2" s="22"/>
      <c r="C2" s="22"/>
      <c r="D2" s="22"/>
      <c r="E2" s="22"/>
      <c r="F2" s="22"/>
      <c r="G2" s="22"/>
      <c r="H2" s="22"/>
      <c r="I2" s="22"/>
      <c r="J2" s="22"/>
      <c r="K2" s="22"/>
      <c r="L2" s="22"/>
      <c r="M2" s="22"/>
      <c r="N2" s="22"/>
      <c r="O2" s="22"/>
      <c r="P2" s="22"/>
      <c r="Q2" s="22"/>
      <c r="R2" s="22"/>
      <c r="S2" s="22"/>
    </row>
    <row r="3" spans="1:19" ht="6" customHeight="1" x14ac:dyDescent="0.25">
      <c r="A3" s="22"/>
      <c r="B3" s="23"/>
      <c r="C3" s="24"/>
      <c r="D3" s="24"/>
      <c r="E3" s="24"/>
      <c r="F3" s="25"/>
      <c r="G3" s="22"/>
      <c r="H3" s="22"/>
      <c r="I3" s="22"/>
      <c r="J3" s="22"/>
      <c r="K3" s="22"/>
      <c r="L3" s="22"/>
      <c r="M3" s="22"/>
      <c r="N3" s="22"/>
      <c r="O3" s="22"/>
      <c r="P3" s="22"/>
      <c r="Q3" s="22"/>
      <c r="R3" s="22"/>
      <c r="S3" s="22"/>
    </row>
    <row r="4" spans="1:19" ht="12" customHeight="1" x14ac:dyDescent="0.25">
      <c r="A4" s="22"/>
      <c r="B4" s="43" t="s">
        <v>158</v>
      </c>
      <c r="C4" s="44">
        <v>13</v>
      </c>
      <c r="D4" s="29"/>
      <c r="E4" s="29"/>
      <c r="F4" s="27"/>
      <c r="G4" s="22"/>
      <c r="H4" s="22"/>
      <c r="I4" s="22"/>
      <c r="J4" s="22"/>
      <c r="K4" s="22"/>
      <c r="L4" s="22"/>
      <c r="M4" s="22"/>
      <c r="N4" s="22"/>
      <c r="O4" s="22"/>
      <c r="P4" s="22"/>
      <c r="Q4" s="22"/>
      <c r="R4" s="22"/>
      <c r="S4" s="22"/>
    </row>
    <row r="5" spans="1:19" x14ac:dyDescent="0.25">
      <c r="A5" s="22"/>
      <c r="B5" s="28"/>
      <c r="C5" s="29"/>
      <c r="D5" s="30"/>
      <c r="E5" s="29"/>
      <c r="F5" s="27"/>
      <c r="G5" s="22"/>
      <c r="H5" s="22"/>
      <c r="I5" s="22"/>
      <c r="J5" s="22"/>
      <c r="K5" s="22"/>
      <c r="L5" s="22"/>
      <c r="M5" s="22"/>
      <c r="N5" s="22"/>
      <c r="O5" s="22"/>
      <c r="P5" s="22"/>
      <c r="Q5" s="22"/>
      <c r="R5" s="22"/>
      <c r="S5" s="22"/>
    </row>
    <row r="6" spans="1:19" x14ac:dyDescent="0.25">
      <c r="A6" s="22"/>
      <c r="B6" s="43" t="s">
        <v>159</v>
      </c>
      <c r="C6" s="44">
        <v>1</v>
      </c>
      <c r="D6" s="31"/>
      <c r="E6" s="29"/>
      <c r="F6" s="27"/>
      <c r="G6" s="22"/>
      <c r="H6" s="22"/>
      <c r="I6" s="22"/>
      <c r="J6" s="22"/>
      <c r="K6" s="22"/>
      <c r="L6" s="22"/>
      <c r="M6" s="22"/>
      <c r="N6" s="22"/>
      <c r="O6" s="22"/>
      <c r="P6" s="22"/>
      <c r="Q6" s="22"/>
      <c r="R6" s="22"/>
      <c r="S6" s="22"/>
    </row>
    <row r="7" spans="1:19" x14ac:dyDescent="0.25">
      <c r="A7" s="22"/>
      <c r="B7" s="28"/>
      <c r="C7" s="29"/>
      <c r="D7" s="29"/>
      <c r="E7" s="29"/>
      <c r="F7" s="27"/>
      <c r="G7" s="22"/>
      <c r="H7" s="22"/>
      <c r="I7" s="22"/>
      <c r="J7" s="22"/>
      <c r="K7" s="22"/>
      <c r="L7" s="22"/>
      <c r="M7" s="22"/>
      <c r="N7" s="22"/>
      <c r="O7" s="22"/>
      <c r="P7" s="22"/>
      <c r="Q7" s="22"/>
      <c r="R7" s="22"/>
      <c r="S7" s="22"/>
    </row>
    <row r="8" spans="1:19" ht="23.4" thickBot="1" x14ac:dyDescent="0.45">
      <c r="A8" s="22"/>
      <c r="B8" s="26" t="s">
        <v>224</v>
      </c>
      <c r="C8" s="45" t="s">
        <v>277</v>
      </c>
      <c r="D8" s="29"/>
      <c r="E8" s="29"/>
      <c r="F8" s="27"/>
      <c r="G8" s="22"/>
      <c r="H8" s="22"/>
      <c r="I8" s="22"/>
      <c r="J8" s="22"/>
      <c r="K8" s="22"/>
      <c r="L8" s="22"/>
      <c r="M8" s="22"/>
      <c r="N8" s="22"/>
      <c r="O8" s="22"/>
      <c r="P8" s="22"/>
      <c r="Q8" s="22"/>
      <c r="R8" s="22"/>
      <c r="S8" s="22"/>
    </row>
    <row r="9" spans="1:19" ht="16.2" thickBot="1" x14ac:dyDescent="0.35">
      <c r="A9" s="22"/>
      <c r="B9" s="26"/>
      <c r="C9" s="29"/>
      <c r="D9" s="29"/>
      <c r="E9" s="29"/>
      <c r="F9" s="27"/>
      <c r="G9" s="118" t="s">
        <v>231</v>
      </c>
      <c r="H9" s="139"/>
      <c r="I9" s="119"/>
      <c r="J9" s="22"/>
      <c r="K9" s="22"/>
      <c r="L9" s="22"/>
      <c r="M9" s="22"/>
      <c r="N9" s="22"/>
      <c r="O9" s="22"/>
      <c r="P9" s="22"/>
      <c r="Q9" s="22"/>
      <c r="R9" s="22"/>
      <c r="S9" s="22"/>
    </row>
    <row r="10" spans="1:19" ht="18" thickBot="1" x14ac:dyDescent="0.35">
      <c r="A10" s="22"/>
      <c r="B10" s="32" t="s">
        <v>225</v>
      </c>
      <c r="C10" s="16">
        <v>1</v>
      </c>
      <c r="D10" s="29"/>
      <c r="E10" s="29"/>
      <c r="F10" s="27"/>
      <c r="G10" s="120" t="s">
        <v>232</v>
      </c>
      <c r="H10" s="121"/>
      <c r="I10" s="122"/>
      <c r="J10" s="22"/>
      <c r="K10" s="22"/>
      <c r="L10" s="22">
        <v>1</v>
      </c>
      <c r="M10" s="22">
        <v>2007</v>
      </c>
      <c r="N10" s="22"/>
      <c r="O10" s="22"/>
      <c r="P10" s="22"/>
      <c r="Q10" s="22"/>
      <c r="R10" s="22"/>
      <c r="S10" s="22"/>
    </row>
    <row r="11" spans="1:19" ht="13.8" thickBot="1" x14ac:dyDescent="0.3">
      <c r="A11" s="22"/>
      <c r="B11" s="26"/>
      <c r="C11" s="29"/>
      <c r="D11" s="29"/>
      <c r="E11" s="29"/>
      <c r="F11" s="27"/>
      <c r="G11" s="22"/>
      <c r="H11" s="22"/>
      <c r="I11" s="22"/>
      <c r="J11" s="22"/>
      <c r="K11" s="22"/>
      <c r="L11" s="22">
        <v>2</v>
      </c>
      <c r="M11" s="22">
        <v>2008</v>
      </c>
      <c r="N11" s="22"/>
      <c r="O11" s="22"/>
      <c r="P11" s="22"/>
      <c r="Q11" s="22"/>
      <c r="R11" s="22"/>
      <c r="S11" s="22"/>
    </row>
    <row r="12" spans="1:19" ht="18" thickBot="1" x14ac:dyDescent="0.35">
      <c r="A12" s="22"/>
      <c r="B12" s="26" t="s">
        <v>34</v>
      </c>
      <c r="C12" s="16">
        <v>2022</v>
      </c>
      <c r="D12" s="29"/>
      <c r="E12" s="29"/>
      <c r="F12" s="27"/>
      <c r="G12" s="22"/>
      <c r="H12" s="22"/>
      <c r="I12" s="22"/>
      <c r="J12" s="22"/>
      <c r="K12" s="22"/>
      <c r="L12" s="22">
        <v>3</v>
      </c>
      <c r="M12" s="22">
        <v>2009</v>
      </c>
      <c r="N12" s="22"/>
      <c r="O12" s="22"/>
      <c r="P12" s="22"/>
      <c r="Q12" s="22"/>
      <c r="R12" s="22"/>
      <c r="S12" s="22"/>
    </row>
    <row r="13" spans="1:19" ht="13.8" thickBot="1" x14ac:dyDescent="0.3">
      <c r="A13" s="22"/>
      <c r="B13" s="33"/>
      <c r="C13" s="34"/>
      <c r="D13" s="34"/>
      <c r="E13" s="34"/>
      <c r="F13" s="35"/>
      <c r="G13" s="22"/>
      <c r="H13" s="22"/>
      <c r="I13" s="22"/>
      <c r="J13" s="22"/>
      <c r="K13" s="22"/>
      <c r="L13" s="22">
        <v>4</v>
      </c>
      <c r="M13" s="22">
        <v>2010</v>
      </c>
      <c r="N13" s="22"/>
      <c r="O13" s="22"/>
      <c r="P13" s="22"/>
      <c r="Q13" s="22"/>
      <c r="R13" s="22"/>
      <c r="S13" s="22"/>
    </row>
    <row r="14" spans="1:19" x14ac:dyDescent="0.25">
      <c r="A14" s="22"/>
      <c r="B14" s="22"/>
      <c r="C14" s="22"/>
      <c r="D14" s="22"/>
      <c r="E14" s="22"/>
      <c r="F14" s="22"/>
      <c r="G14" s="22"/>
      <c r="H14" s="22"/>
      <c r="I14" s="22"/>
      <c r="J14" s="22"/>
      <c r="K14" s="22"/>
      <c r="L14" s="22">
        <v>5</v>
      </c>
      <c r="M14" s="22">
        <v>2011</v>
      </c>
      <c r="N14" s="22"/>
      <c r="O14" s="22"/>
      <c r="P14" s="22"/>
      <c r="Q14" s="22"/>
      <c r="R14" s="22"/>
      <c r="S14" s="22"/>
    </row>
    <row r="15" spans="1:19" ht="13.8" thickBot="1" x14ac:dyDescent="0.3">
      <c r="A15" s="36" t="s">
        <v>27</v>
      </c>
      <c r="B15" s="22"/>
      <c r="C15" s="22"/>
      <c r="D15" s="22"/>
      <c r="E15" s="22"/>
      <c r="F15" s="22"/>
      <c r="G15" s="22"/>
      <c r="H15" s="22"/>
      <c r="I15" s="22"/>
      <c r="J15" s="22"/>
      <c r="K15" s="22"/>
      <c r="L15" s="22">
        <v>6</v>
      </c>
      <c r="M15" s="22">
        <v>2012</v>
      </c>
      <c r="N15" s="22"/>
      <c r="O15" s="22"/>
      <c r="P15" s="22"/>
      <c r="Q15" s="22"/>
      <c r="R15" s="22"/>
      <c r="S15" s="22"/>
    </row>
    <row r="16" spans="1:19" ht="39.6" x14ac:dyDescent="0.25">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x14ac:dyDescent="0.25">
      <c r="A17" s="22"/>
      <c r="B17" s="10"/>
      <c r="C17" s="8"/>
      <c r="D17" s="8"/>
      <c r="E17" s="8"/>
      <c r="F17" s="8"/>
      <c r="G17" s="8"/>
      <c r="H17" s="8"/>
      <c r="I17" s="11"/>
      <c r="J17" s="22"/>
      <c r="K17" s="22"/>
      <c r="L17" s="22">
        <v>8</v>
      </c>
      <c r="M17" s="22">
        <v>2014</v>
      </c>
      <c r="N17" s="37"/>
      <c r="O17" s="37"/>
      <c r="P17" s="37"/>
      <c r="Q17" s="37"/>
      <c r="R17" s="37"/>
      <c r="S17" s="37"/>
    </row>
    <row r="18" spans="1:19" x14ac:dyDescent="0.25">
      <c r="A18" s="22"/>
      <c r="B18" s="12"/>
      <c r="C18" s="8"/>
      <c r="D18" s="8"/>
      <c r="E18" s="8"/>
      <c r="F18" s="8"/>
      <c r="G18" s="8"/>
      <c r="H18" s="8"/>
      <c r="I18" s="11"/>
      <c r="J18" s="22"/>
      <c r="K18" s="22"/>
      <c r="L18" s="22">
        <v>9</v>
      </c>
      <c r="M18" s="22">
        <v>2015</v>
      </c>
      <c r="N18" s="22"/>
      <c r="O18" s="22"/>
      <c r="P18" s="22"/>
      <c r="Q18" s="22"/>
      <c r="R18" s="22"/>
      <c r="S18" s="22"/>
    </row>
    <row r="19" spans="1:19" x14ac:dyDescent="0.25">
      <c r="A19" s="22"/>
      <c r="B19" s="12"/>
      <c r="C19" s="8"/>
      <c r="D19" s="8"/>
      <c r="E19" s="8"/>
      <c r="F19" s="8"/>
      <c r="G19" s="8"/>
      <c r="H19" s="8"/>
      <c r="I19" s="11"/>
      <c r="J19" s="22"/>
      <c r="K19" s="22"/>
      <c r="L19" s="22">
        <v>10</v>
      </c>
      <c r="M19" s="22">
        <v>2016</v>
      </c>
      <c r="N19" s="22"/>
      <c r="O19" s="22"/>
      <c r="P19" s="22"/>
      <c r="Q19" s="22"/>
      <c r="R19" s="22"/>
      <c r="S19" s="22"/>
    </row>
    <row r="20" spans="1:19" x14ac:dyDescent="0.25">
      <c r="A20" s="22"/>
      <c r="B20" s="12"/>
      <c r="C20" s="8"/>
      <c r="D20" s="8"/>
      <c r="E20" s="8"/>
      <c r="F20" s="8"/>
      <c r="G20" s="8"/>
      <c r="H20" s="8"/>
      <c r="I20" s="11"/>
      <c r="J20" s="22"/>
      <c r="K20" s="22"/>
      <c r="L20" s="22">
        <v>11</v>
      </c>
      <c r="M20" s="22">
        <v>2017</v>
      </c>
      <c r="N20" s="22"/>
      <c r="O20" s="22"/>
      <c r="P20" s="22"/>
      <c r="Q20" s="22"/>
      <c r="R20" s="22"/>
      <c r="S20" s="22"/>
    </row>
    <row r="21" spans="1:19" x14ac:dyDescent="0.25">
      <c r="A21" s="22"/>
      <c r="B21" s="12"/>
      <c r="C21" s="8"/>
      <c r="D21" s="8"/>
      <c r="E21" s="8"/>
      <c r="F21" s="8"/>
      <c r="G21" s="8"/>
      <c r="H21" s="8"/>
      <c r="I21" s="11"/>
      <c r="J21" s="22"/>
      <c r="K21" s="22"/>
      <c r="L21" s="22">
        <v>12</v>
      </c>
      <c r="M21" s="22">
        <v>2018</v>
      </c>
      <c r="N21" s="22"/>
      <c r="O21" s="22"/>
      <c r="P21" s="22"/>
      <c r="Q21" s="22"/>
      <c r="R21" s="22"/>
      <c r="S21" s="22"/>
    </row>
    <row r="22" spans="1:19" x14ac:dyDescent="0.25">
      <c r="A22" s="22"/>
      <c r="B22" s="12"/>
      <c r="C22" s="8"/>
      <c r="D22" s="8"/>
      <c r="E22" s="8"/>
      <c r="F22" s="8"/>
      <c r="G22" s="8"/>
      <c r="H22" s="8"/>
      <c r="I22" s="11"/>
      <c r="J22" s="22"/>
      <c r="K22" s="22"/>
      <c r="L22" s="22">
        <v>13</v>
      </c>
      <c r="M22" s="22">
        <v>2019</v>
      </c>
      <c r="N22" s="22"/>
      <c r="O22" s="22"/>
      <c r="P22" s="22"/>
      <c r="Q22" s="22"/>
      <c r="R22" s="22"/>
      <c r="S22" s="22"/>
    </row>
    <row r="23" spans="1:19" x14ac:dyDescent="0.25">
      <c r="A23" s="22"/>
      <c r="B23" s="12"/>
      <c r="C23" s="8"/>
      <c r="D23" s="8"/>
      <c r="E23" s="8"/>
      <c r="F23" s="8"/>
      <c r="G23" s="8"/>
      <c r="H23" s="8"/>
      <c r="I23" s="11"/>
      <c r="J23" s="22"/>
      <c r="K23" s="22"/>
      <c r="L23" s="22">
        <v>14</v>
      </c>
      <c r="M23" s="22">
        <v>2020</v>
      </c>
      <c r="N23" s="22"/>
      <c r="O23" s="22"/>
      <c r="P23" s="22"/>
      <c r="Q23" s="22"/>
      <c r="R23" s="22"/>
      <c r="S23" s="22"/>
    </row>
    <row r="24" spans="1:19" x14ac:dyDescent="0.25">
      <c r="A24" s="22"/>
      <c r="B24" s="12"/>
      <c r="C24" s="8"/>
      <c r="D24" s="8"/>
      <c r="E24" s="8"/>
      <c r="F24" s="8"/>
      <c r="G24" s="8"/>
      <c r="H24" s="8"/>
      <c r="I24" s="11"/>
      <c r="J24" s="22"/>
      <c r="K24" s="22"/>
      <c r="L24" s="22"/>
      <c r="M24" s="22">
        <v>2021</v>
      </c>
      <c r="N24" s="22"/>
      <c r="O24" s="22"/>
      <c r="P24" s="22"/>
      <c r="Q24" s="22"/>
      <c r="R24" s="22"/>
      <c r="S24" s="22"/>
    </row>
    <row r="25" spans="1:19" x14ac:dyDescent="0.25">
      <c r="A25" s="22"/>
      <c r="B25" s="12"/>
      <c r="C25" s="8"/>
      <c r="D25" s="8"/>
      <c r="E25" s="8"/>
      <c r="F25" s="8"/>
      <c r="G25" s="8"/>
      <c r="H25" s="8"/>
      <c r="I25" s="11"/>
      <c r="J25" s="22"/>
      <c r="K25" s="22"/>
      <c r="L25" s="22"/>
      <c r="M25" s="22">
        <v>2022</v>
      </c>
      <c r="N25" s="22"/>
      <c r="O25" s="22"/>
      <c r="P25" s="22"/>
      <c r="Q25" s="22"/>
      <c r="R25" s="22"/>
      <c r="S25" s="22"/>
    </row>
    <row r="26" spans="1:19" ht="13.8" thickBot="1" x14ac:dyDescent="0.3">
      <c r="A26" s="22"/>
      <c r="B26" s="13"/>
      <c r="C26" s="14"/>
      <c r="D26" s="14"/>
      <c r="E26" s="14"/>
      <c r="F26" s="14"/>
      <c r="G26" s="14"/>
      <c r="H26" s="14"/>
      <c r="I26" s="15"/>
      <c r="J26" s="22"/>
      <c r="K26" s="22"/>
      <c r="L26" s="22"/>
      <c r="M26" s="22">
        <v>2023</v>
      </c>
      <c r="N26" s="22"/>
      <c r="O26" s="22"/>
      <c r="P26" s="22"/>
      <c r="Q26" s="22"/>
      <c r="R26" s="22"/>
      <c r="S26" s="22"/>
    </row>
    <row r="27" spans="1:19" ht="13.8" thickBot="1" x14ac:dyDescent="0.3">
      <c r="A27" s="22"/>
      <c r="B27" s="22"/>
      <c r="C27" s="22"/>
      <c r="D27" s="22"/>
      <c r="E27" s="22"/>
      <c r="F27" s="22"/>
      <c r="G27" s="22"/>
      <c r="H27" s="22"/>
      <c r="I27" s="22"/>
      <c r="J27" s="22"/>
      <c r="K27" s="22"/>
      <c r="L27" s="22"/>
      <c r="M27" s="22">
        <v>2024</v>
      </c>
      <c r="N27" s="22"/>
      <c r="O27" s="22"/>
      <c r="P27" s="22"/>
      <c r="Q27" s="22"/>
      <c r="R27" s="22"/>
      <c r="S27" s="22"/>
    </row>
    <row r="28" spans="1:19" ht="15.6" x14ac:dyDescent="0.25">
      <c r="A28" s="22"/>
      <c r="B28" s="140" t="s">
        <v>230</v>
      </c>
      <c r="C28" s="41"/>
      <c r="D28" s="41"/>
      <c r="E28" s="41"/>
      <c r="F28" s="41"/>
      <c r="G28" s="41"/>
      <c r="H28" s="41"/>
      <c r="I28" s="41"/>
      <c r="J28" s="41"/>
      <c r="K28" s="41"/>
      <c r="L28" s="41"/>
      <c r="M28" s="41"/>
      <c r="N28" s="116"/>
      <c r="O28" s="22"/>
      <c r="P28" s="22"/>
      <c r="Q28" s="22"/>
      <c r="R28" s="22"/>
      <c r="S28" s="22"/>
    </row>
    <row r="29" spans="1:19" ht="15.6" x14ac:dyDescent="0.25">
      <c r="A29" s="22"/>
      <c r="B29" s="141" t="s">
        <v>229</v>
      </c>
      <c r="C29" s="9"/>
      <c r="D29" s="9"/>
      <c r="E29" s="9"/>
      <c r="F29" s="9"/>
      <c r="G29" s="125"/>
      <c r="H29" s="9"/>
      <c r="I29" s="9"/>
      <c r="J29" s="9"/>
      <c r="K29" s="9"/>
      <c r="L29" s="9"/>
      <c r="M29" s="9"/>
      <c r="N29" s="117"/>
      <c r="O29" s="22"/>
      <c r="P29" s="22"/>
      <c r="Q29" s="22"/>
      <c r="R29" s="22"/>
      <c r="S29" s="22"/>
    </row>
    <row r="30" spans="1:19" ht="15.6" x14ac:dyDescent="0.25">
      <c r="A30" s="22"/>
      <c r="B30" s="141" t="s">
        <v>267</v>
      </c>
      <c r="C30" s="9"/>
      <c r="D30" s="9"/>
      <c r="E30" s="9"/>
      <c r="F30" s="9"/>
      <c r="G30" s="9"/>
      <c r="H30" s="9"/>
      <c r="I30" s="9"/>
      <c r="J30" s="9"/>
      <c r="K30" s="9"/>
      <c r="L30" s="9"/>
      <c r="M30" s="9"/>
      <c r="N30" s="117"/>
      <c r="O30" s="22"/>
      <c r="P30" s="22"/>
      <c r="Q30" s="22"/>
      <c r="R30" s="22"/>
      <c r="S30" s="22"/>
    </row>
    <row r="31" spans="1:19" ht="17.399999999999999" x14ac:dyDescent="0.3">
      <c r="A31" s="22"/>
      <c r="B31" s="142" t="s">
        <v>266</v>
      </c>
      <c r="C31" s="9"/>
      <c r="D31" s="9"/>
      <c r="E31" s="9"/>
      <c r="F31" s="9"/>
      <c r="G31" s="9"/>
      <c r="H31" s="9"/>
      <c r="I31" s="9"/>
      <c r="J31" s="9"/>
      <c r="K31" s="9"/>
      <c r="L31" s="9"/>
      <c r="M31" s="9"/>
      <c r="N31" s="117"/>
      <c r="O31" s="22"/>
      <c r="P31" s="22"/>
      <c r="Q31" s="22"/>
      <c r="R31" s="22"/>
      <c r="S31" s="22"/>
    </row>
    <row r="32" spans="1:19" ht="13.8" thickBot="1" x14ac:dyDescent="0.3">
      <c r="A32" s="22"/>
      <c r="B32" s="124"/>
      <c r="C32" s="121"/>
      <c r="D32" s="121"/>
      <c r="E32" s="121"/>
      <c r="F32" s="121"/>
      <c r="G32" s="121"/>
      <c r="H32" s="121"/>
      <c r="I32" s="121"/>
      <c r="J32" s="121"/>
      <c r="K32" s="121"/>
      <c r="L32" s="121"/>
      <c r="M32" s="121"/>
      <c r="N32" s="122"/>
      <c r="O32" s="22"/>
      <c r="P32" s="22"/>
      <c r="Q32" s="22"/>
      <c r="R32" s="22"/>
      <c r="S32" s="22"/>
    </row>
    <row r="33" spans="1:19" x14ac:dyDescent="0.25">
      <c r="A33" s="22"/>
      <c r="B33" s="22"/>
      <c r="C33" s="22"/>
      <c r="D33" s="22"/>
      <c r="E33" s="22"/>
      <c r="F33" s="22"/>
      <c r="G33" s="22"/>
      <c r="H33" s="22"/>
      <c r="I33" s="22"/>
      <c r="J33" s="22"/>
      <c r="K33" s="22"/>
      <c r="L33" s="22"/>
      <c r="M33" s="22"/>
      <c r="N33" s="22"/>
      <c r="O33" s="22"/>
      <c r="P33" s="22"/>
      <c r="Q33" s="22"/>
      <c r="R33" s="22"/>
      <c r="S33" s="22"/>
    </row>
    <row r="34" spans="1:19" x14ac:dyDescent="0.25">
      <c r="A34" s="22"/>
      <c r="B34" s="22"/>
      <c r="C34" s="22"/>
      <c r="D34" s="22"/>
      <c r="E34" s="22"/>
      <c r="F34" s="22"/>
      <c r="G34" s="22"/>
      <c r="H34" s="22"/>
      <c r="I34" s="22"/>
      <c r="J34" s="22"/>
      <c r="K34" s="22"/>
      <c r="L34" s="22"/>
      <c r="M34" s="22"/>
      <c r="N34" s="22"/>
      <c r="O34" s="22"/>
      <c r="P34" s="22"/>
      <c r="Q34" s="22"/>
      <c r="R34" s="22"/>
      <c r="S34" s="22"/>
    </row>
    <row r="35" spans="1:19" x14ac:dyDescent="0.25">
      <c r="A35" s="22"/>
      <c r="B35" s="22"/>
      <c r="C35" s="22"/>
      <c r="D35" s="22"/>
      <c r="E35" s="22"/>
      <c r="F35" s="22"/>
      <c r="G35" s="22"/>
      <c r="H35" s="22"/>
      <c r="I35" s="22"/>
      <c r="J35" s="22"/>
      <c r="K35" s="22"/>
      <c r="L35" s="22"/>
      <c r="M35" s="22"/>
      <c r="N35" s="22"/>
      <c r="O35" s="22"/>
      <c r="P35" s="22"/>
      <c r="Q35" s="22"/>
      <c r="R35" s="22"/>
      <c r="S35" s="22"/>
    </row>
    <row r="36" spans="1:19" x14ac:dyDescent="0.25">
      <c r="A36" s="37"/>
      <c r="B36" s="37"/>
      <c r="C36" s="37"/>
      <c r="D36" s="37"/>
      <c r="E36" s="37"/>
      <c r="F36" s="37"/>
      <c r="G36" s="37"/>
      <c r="H36" s="37"/>
      <c r="I36" s="37"/>
      <c r="J36" s="37"/>
      <c r="K36" s="37"/>
      <c r="L36" s="37"/>
      <c r="M36" s="37"/>
      <c r="N36" s="37"/>
      <c r="O36" s="37"/>
      <c r="P36" s="37"/>
      <c r="Q36" s="37"/>
      <c r="R36" s="37"/>
      <c r="S36" s="37"/>
    </row>
  </sheetData>
  <sheetProtection algorithmName="SHA-512" hashValue="HFLBWNuG0E01QYtm7o400IjJZ90yv6E8J9Pu4V/tmXjjGQsi1fAtWgq0ed3NBzET+gJ/qJA2UIvn4FT6PqTmLQ==" saltValue="/Be8cG/LFbfSJt12+6Oh6A==" spinCount="100000" sheet="1" objects="1" scenarios="1" selectLockedCells="1"/>
  <phoneticPr fontId="0" type="noConversion"/>
  <dataValidations count="2">
    <dataValidation type="list" allowBlank="1" showInputMessage="1" showErrorMessage="1" sqref="C12" xr:uid="{00000000-0002-0000-0000-000000000000}">
      <formula1>$M$10:$M$27</formula1>
    </dataValidation>
    <dataValidation type="list" allowBlank="1" showInputMessage="1" showErrorMessage="1" sqref="C10:D10" xr:uid="{00000000-0002-0000-0000-00000100000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גיליון6">
    <tabColor indexed="22"/>
  </sheetPr>
  <dimension ref="A1:O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K38" sqref="K38"/>
    </sheetView>
  </sheetViews>
  <sheetFormatPr defaultColWidth="9.109375" defaultRowHeight="13.2" x14ac:dyDescent="0.25"/>
  <cols>
    <col min="1" max="1" width="7.88671875" style="51" customWidth="1"/>
    <col min="2" max="2" width="11.88671875" style="51" customWidth="1"/>
    <col min="3" max="3" width="9.6640625" style="51" hidden="1" customWidth="1"/>
    <col min="4" max="4" width="19.44140625" style="51" hidden="1" customWidth="1"/>
    <col min="5" max="5" width="9.6640625" style="51" customWidth="1"/>
    <col min="6" max="6" width="19.44140625" style="51" customWidth="1"/>
    <col min="7" max="7" width="9.6640625" style="51" customWidth="1"/>
    <col min="8" max="8" width="19.44140625" style="51" customWidth="1"/>
    <col min="9" max="9" width="9.6640625" style="51" customWidth="1"/>
    <col min="10" max="10" width="19.33203125" style="51" customWidth="1"/>
    <col min="11" max="11" width="9.6640625" style="51" customWidth="1"/>
    <col min="12" max="12" width="19.33203125" style="51" customWidth="1"/>
    <col min="13" max="13" width="9.6640625" style="51" hidden="1" customWidth="1"/>
    <col min="14" max="14" width="18.88671875" style="51" hidden="1" customWidth="1"/>
    <col min="15" max="16384" width="9.109375" style="51"/>
  </cols>
  <sheetData>
    <row r="1" spans="1:15" x14ac:dyDescent="0.25">
      <c r="A1" s="87" t="s">
        <v>160</v>
      </c>
      <c r="B1" s="88" t="s">
        <v>284</v>
      </c>
      <c r="C1" s="102" t="s">
        <v>157</v>
      </c>
      <c r="D1" s="102" t="str">
        <f>כללי!C8</f>
        <v>איילון</v>
      </c>
      <c r="E1" s="102" t="s">
        <v>157</v>
      </c>
      <c r="F1" s="102" t="s">
        <v>277</v>
      </c>
      <c r="G1" s="50"/>
      <c r="H1" s="50"/>
      <c r="I1" s="50"/>
      <c r="J1" s="50"/>
      <c r="K1" s="50"/>
      <c r="L1" s="50"/>
      <c r="M1" s="50"/>
      <c r="N1" s="50"/>
      <c r="O1" s="50"/>
    </row>
    <row r="2" spans="1:15" ht="21" x14ac:dyDescent="0.25">
      <c r="A2" s="73"/>
      <c r="B2" s="20"/>
      <c r="C2" s="50"/>
      <c r="D2" s="50"/>
      <c r="E2" s="53" t="s">
        <v>286</v>
      </c>
      <c r="F2" s="50"/>
      <c r="G2" s="50"/>
      <c r="H2" s="50"/>
      <c r="I2" s="50"/>
      <c r="J2" s="50"/>
      <c r="K2" s="50"/>
      <c r="L2" s="50"/>
      <c r="M2" s="50"/>
      <c r="N2" s="50"/>
      <c r="O2" s="50"/>
    </row>
    <row r="3" spans="1:15" x14ac:dyDescent="0.25">
      <c r="A3" s="73"/>
      <c r="B3" s="20"/>
      <c r="C3" s="50"/>
      <c r="D3" s="50"/>
      <c r="E3" s="50"/>
      <c r="F3" s="50"/>
      <c r="G3" s="50"/>
      <c r="H3" s="50"/>
      <c r="I3" s="50"/>
      <c r="J3" s="50"/>
      <c r="K3" s="50"/>
      <c r="L3" s="50"/>
      <c r="M3" s="50"/>
      <c r="N3" s="50"/>
      <c r="O3" s="50"/>
    </row>
    <row r="4" spans="1:15" ht="14.25" customHeight="1" x14ac:dyDescent="0.25">
      <c r="A4" s="17"/>
      <c r="B4" s="83" t="s">
        <v>161</v>
      </c>
      <c r="C4" s="244">
        <v>93</v>
      </c>
      <c r="D4" s="245"/>
      <c r="E4" s="244">
        <v>89</v>
      </c>
      <c r="F4" s="245"/>
      <c r="G4" s="244">
        <v>90</v>
      </c>
      <c r="H4" s="245"/>
      <c r="I4" s="244">
        <v>91</v>
      </c>
      <c r="J4" s="245"/>
      <c r="K4" s="244">
        <v>92</v>
      </c>
      <c r="L4" s="245"/>
      <c r="M4" s="244"/>
      <c r="N4" s="245"/>
      <c r="O4" s="50"/>
    </row>
    <row r="5" spans="1:15" s="57" customFormat="1" ht="48" customHeight="1" x14ac:dyDescent="0.25">
      <c r="A5" s="106"/>
      <c r="B5" s="131" t="s">
        <v>10</v>
      </c>
      <c r="C5" s="194" t="s">
        <v>268</v>
      </c>
      <c r="D5" s="195"/>
      <c r="E5" s="194" t="s">
        <v>19</v>
      </c>
      <c r="F5" s="195"/>
      <c r="G5" s="194" t="s">
        <v>20</v>
      </c>
      <c r="H5" s="195"/>
      <c r="I5" s="194" t="s">
        <v>21</v>
      </c>
      <c r="J5" s="195"/>
      <c r="K5" s="222" t="s">
        <v>22</v>
      </c>
      <c r="L5" s="222"/>
      <c r="M5" s="194" t="s">
        <v>162</v>
      </c>
      <c r="N5" s="195"/>
      <c r="O5" s="56"/>
    </row>
    <row r="6" spans="1:15" s="57" customFormat="1" ht="38.25" customHeight="1" x14ac:dyDescent="0.25">
      <c r="A6" s="106"/>
      <c r="B6" s="131" t="s">
        <v>11</v>
      </c>
      <c r="C6" s="194" t="s">
        <v>23</v>
      </c>
      <c r="D6" s="195"/>
      <c r="E6" s="194" t="s">
        <v>2</v>
      </c>
      <c r="F6" s="195"/>
      <c r="G6" s="194" t="s">
        <v>60</v>
      </c>
      <c r="H6" s="195"/>
      <c r="I6" s="194" t="s">
        <v>61</v>
      </c>
      <c r="J6" s="195"/>
      <c r="K6" s="222" t="s">
        <v>61</v>
      </c>
      <c r="L6" s="222"/>
      <c r="M6" s="194"/>
      <c r="N6" s="195"/>
      <c r="O6" s="56"/>
    </row>
    <row r="7" spans="1:15" s="57" customFormat="1" ht="15.75" customHeight="1" x14ac:dyDescent="0.25">
      <c r="A7" s="106"/>
      <c r="B7" s="131" t="s">
        <v>12</v>
      </c>
      <c r="C7" s="194" t="s">
        <v>214</v>
      </c>
      <c r="D7" s="195"/>
      <c r="E7" s="194" t="s">
        <v>214</v>
      </c>
      <c r="F7" s="195"/>
      <c r="G7" s="194" t="s">
        <v>214</v>
      </c>
      <c r="H7" s="195"/>
      <c r="I7" s="194" t="s">
        <v>214</v>
      </c>
      <c r="J7" s="195"/>
      <c r="K7" s="194" t="s">
        <v>214</v>
      </c>
      <c r="L7" s="195"/>
      <c r="M7" s="194"/>
      <c r="N7" s="195"/>
      <c r="O7" s="56"/>
    </row>
    <row r="8" spans="1:15" s="57" customFormat="1" ht="27.75" customHeight="1" x14ac:dyDescent="0.25">
      <c r="A8" s="54"/>
      <c r="B8" s="131" t="s">
        <v>13</v>
      </c>
      <c r="C8" s="246" t="s">
        <v>235</v>
      </c>
      <c r="D8" s="246"/>
      <c r="E8" s="241">
        <v>4</v>
      </c>
      <c r="F8" s="241"/>
      <c r="G8" s="241">
        <v>4</v>
      </c>
      <c r="H8" s="241"/>
      <c r="I8" s="241">
        <v>4</v>
      </c>
      <c r="J8" s="241"/>
      <c r="K8" s="241">
        <v>4</v>
      </c>
      <c r="L8" s="241"/>
      <c r="M8" s="194"/>
      <c r="N8" s="195"/>
      <c r="O8" s="56"/>
    </row>
    <row r="9" spans="1:15" s="57" customFormat="1" ht="25.5" hidden="1" customHeight="1" x14ac:dyDescent="0.25">
      <c r="A9" s="159"/>
      <c r="B9" s="103"/>
      <c r="C9" s="103"/>
      <c r="D9" s="103"/>
      <c r="E9" s="103"/>
      <c r="F9" s="103"/>
      <c r="G9" s="103"/>
      <c r="H9" s="103"/>
      <c r="I9" s="103"/>
      <c r="J9" s="103"/>
      <c r="K9" s="103"/>
      <c r="L9" s="103"/>
      <c r="M9" s="103"/>
      <c r="N9" s="103"/>
      <c r="O9" s="56"/>
    </row>
    <row r="10" spans="1:15" s="57" customFormat="1" ht="25.5" hidden="1" customHeight="1" x14ac:dyDescent="0.25">
      <c r="A10" s="159"/>
      <c r="B10" s="104"/>
      <c r="C10" s="104"/>
      <c r="D10" s="104"/>
      <c r="E10" s="104"/>
      <c r="F10" s="104"/>
      <c r="G10" s="104"/>
      <c r="H10" s="104"/>
      <c r="I10" s="104"/>
      <c r="J10" s="104"/>
      <c r="K10" s="104"/>
      <c r="L10" s="104"/>
      <c r="M10" s="104"/>
      <c r="N10" s="104"/>
      <c r="O10" s="56"/>
    </row>
    <row r="11" spans="1:15" s="57" customFormat="1" ht="25.5" hidden="1" customHeight="1" x14ac:dyDescent="0.25">
      <c r="A11" s="113"/>
      <c r="B11" s="104"/>
      <c r="C11" s="104"/>
      <c r="D11" s="104"/>
      <c r="E11" s="104"/>
      <c r="F11" s="104"/>
      <c r="G11" s="104"/>
      <c r="H11" s="104"/>
      <c r="I11" s="104"/>
      <c r="J11" s="104"/>
      <c r="K11" s="104"/>
      <c r="L11" s="104"/>
      <c r="M11" s="104"/>
      <c r="N11" s="104"/>
      <c r="O11" s="56"/>
    </row>
    <row r="12" spans="1:15" s="57" customFormat="1" ht="25.5" hidden="1" customHeight="1" x14ac:dyDescent="0.25">
      <c r="A12" s="56"/>
      <c r="B12" s="105"/>
      <c r="C12" s="105"/>
      <c r="D12" s="105"/>
      <c r="E12" s="105"/>
      <c r="F12" s="105"/>
      <c r="G12" s="105"/>
      <c r="H12" s="105"/>
      <c r="I12" s="105"/>
      <c r="J12" s="105"/>
      <c r="K12" s="105"/>
      <c r="L12" s="105"/>
      <c r="M12" s="105"/>
      <c r="N12" s="105"/>
      <c r="O12" s="56"/>
    </row>
    <row r="13" spans="1:15"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5">
      <c r="A14" s="61">
        <v>1</v>
      </c>
      <c r="B14" s="61"/>
      <c r="C14" s="63"/>
      <c r="D14" s="63"/>
      <c r="E14" s="170">
        <f>[1]צנטרפוגות!B2</f>
        <v>0</v>
      </c>
      <c r="F14" s="63"/>
      <c r="G14" s="191"/>
      <c r="H14" s="63"/>
      <c r="I14" s="172"/>
      <c r="J14" s="63"/>
      <c r="K14" s="173"/>
      <c r="L14" s="63"/>
      <c r="M14" s="144"/>
      <c r="N14" s="144"/>
      <c r="O14" s="50"/>
    </row>
    <row r="15" spans="1:15" x14ac:dyDescent="0.25">
      <c r="A15" s="61">
        <v>2</v>
      </c>
      <c r="B15" s="61"/>
      <c r="C15" s="63"/>
      <c r="D15" s="63"/>
      <c r="E15" s="170">
        <f>[1]צנטרפוגות!B3</f>
        <v>801</v>
      </c>
      <c r="F15" s="63"/>
      <c r="G15" s="191"/>
      <c r="H15" s="63"/>
      <c r="I15" s="174"/>
      <c r="J15" s="63"/>
      <c r="K15" s="173"/>
      <c r="L15" s="63"/>
      <c r="M15" s="144"/>
      <c r="N15" s="144"/>
      <c r="O15" s="50"/>
    </row>
    <row r="16" spans="1:15" x14ac:dyDescent="0.25">
      <c r="A16" s="61">
        <v>3</v>
      </c>
      <c r="B16" s="61"/>
      <c r="C16" s="63"/>
      <c r="D16" s="63"/>
      <c r="E16" s="170">
        <f>[1]צנטרפוגות!B4</f>
        <v>816</v>
      </c>
      <c r="F16" s="63"/>
      <c r="G16" s="191"/>
      <c r="H16" s="63"/>
      <c r="I16" s="174"/>
      <c r="J16" s="63"/>
      <c r="K16" s="173"/>
      <c r="L16" s="63"/>
      <c r="M16" s="144"/>
      <c r="N16" s="144"/>
      <c r="O16" s="50"/>
    </row>
    <row r="17" spans="1:15" x14ac:dyDescent="0.25">
      <c r="A17" s="61">
        <v>4</v>
      </c>
      <c r="B17" s="61"/>
      <c r="C17" s="63"/>
      <c r="D17" s="63"/>
      <c r="E17" s="170">
        <f>[1]צנטרפוגות!B5</f>
        <v>788</v>
      </c>
      <c r="F17" s="63"/>
      <c r="G17" s="191"/>
      <c r="H17" s="63"/>
      <c r="I17" s="174"/>
      <c r="J17" s="63"/>
      <c r="K17" s="173"/>
      <c r="L17" s="63"/>
      <c r="M17" s="144"/>
      <c r="N17" s="144"/>
      <c r="O17" s="50"/>
    </row>
    <row r="18" spans="1:15" x14ac:dyDescent="0.25">
      <c r="A18" s="61">
        <v>5</v>
      </c>
      <c r="B18" s="61"/>
      <c r="C18" s="63"/>
      <c r="D18" s="63"/>
      <c r="E18" s="170">
        <f>[1]צנטרפוגות!B6</f>
        <v>797</v>
      </c>
      <c r="F18" s="63"/>
      <c r="G18" s="191">
        <f>(0.032+0.03)/2</f>
        <v>3.1E-2</v>
      </c>
      <c r="H18" s="63"/>
      <c r="I18" s="191">
        <f>(0.678+0.669)/2</f>
        <v>0.67349999999999999</v>
      </c>
      <c r="J18" s="63"/>
      <c r="K18" s="173">
        <f>100%-I18</f>
        <v>0.32650000000000001</v>
      </c>
      <c r="L18" s="63"/>
      <c r="M18" s="144"/>
      <c r="N18" s="144"/>
      <c r="O18" s="50"/>
    </row>
    <row r="19" spans="1:15" x14ac:dyDescent="0.25">
      <c r="A19" s="61">
        <v>6</v>
      </c>
      <c r="B19" s="61"/>
      <c r="C19" s="63"/>
      <c r="D19" s="63"/>
      <c r="E19" s="170">
        <f>[1]צנטרפוגות!B7</f>
        <v>616</v>
      </c>
      <c r="F19" s="63"/>
      <c r="G19" s="191"/>
      <c r="H19" s="63"/>
      <c r="I19" s="174"/>
      <c r="J19" s="63"/>
      <c r="K19" s="63"/>
      <c r="L19" s="63"/>
      <c r="M19" s="144"/>
      <c r="N19" s="144"/>
      <c r="O19" s="50"/>
    </row>
    <row r="20" spans="1:15" x14ac:dyDescent="0.25">
      <c r="A20" s="61">
        <v>7</v>
      </c>
      <c r="B20" s="61"/>
      <c r="C20" s="63"/>
      <c r="D20" s="63"/>
      <c r="E20" s="170">
        <f>[1]צנטרפוגות!B8</f>
        <v>142</v>
      </c>
      <c r="F20" s="63"/>
      <c r="G20" s="191"/>
      <c r="H20" s="63"/>
      <c r="I20" s="191"/>
      <c r="J20" s="63"/>
      <c r="K20" s="173"/>
      <c r="L20" s="63"/>
      <c r="M20" s="144"/>
      <c r="N20" s="144"/>
      <c r="O20" s="50"/>
    </row>
    <row r="21" spans="1:15" x14ac:dyDescent="0.25">
      <c r="A21" s="61">
        <v>8</v>
      </c>
      <c r="B21" s="61"/>
      <c r="C21" s="63"/>
      <c r="D21" s="63"/>
      <c r="E21" s="170">
        <f>[1]צנטרפוגות!B9</f>
        <v>0</v>
      </c>
      <c r="F21" s="63"/>
      <c r="G21" s="191"/>
      <c r="H21" s="63"/>
      <c r="I21" s="174"/>
      <c r="J21" s="63"/>
      <c r="K21" s="173"/>
      <c r="L21" s="63"/>
      <c r="M21" s="144"/>
      <c r="N21" s="144"/>
      <c r="O21" s="50"/>
    </row>
    <row r="22" spans="1:15" x14ac:dyDescent="0.25">
      <c r="A22" s="61">
        <v>9</v>
      </c>
      <c r="B22" s="61"/>
      <c r="C22" s="63"/>
      <c r="D22" s="63"/>
      <c r="E22" s="170">
        <f>[1]צנטרפוגות!B10</f>
        <v>742</v>
      </c>
      <c r="F22" s="63"/>
      <c r="G22" s="191"/>
      <c r="H22" s="63"/>
      <c r="I22" s="174"/>
      <c r="J22" s="63"/>
      <c r="K22" s="173"/>
      <c r="L22" s="63"/>
      <c r="M22" s="144"/>
      <c r="N22" s="144"/>
      <c r="O22" s="50"/>
    </row>
    <row r="23" spans="1:15" x14ac:dyDescent="0.25">
      <c r="A23" s="61">
        <v>10</v>
      </c>
      <c r="B23" s="61"/>
      <c r="C23" s="63"/>
      <c r="D23" s="63"/>
      <c r="E23" s="170">
        <f>[1]צנטרפוגות!B11</f>
        <v>712</v>
      </c>
      <c r="F23" s="63"/>
      <c r="G23" s="191"/>
      <c r="H23" s="63"/>
      <c r="I23" s="174"/>
      <c r="J23" s="63"/>
      <c r="K23" s="173"/>
      <c r="L23" s="63"/>
      <c r="M23" s="144"/>
      <c r="N23" s="144"/>
      <c r="O23" s="50"/>
    </row>
    <row r="24" spans="1:15" x14ac:dyDescent="0.25">
      <c r="A24" s="61">
        <v>11</v>
      </c>
      <c r="B24" s="61"/>
      <c r="C24" s="63"/>
      <c r="D24" s="63"/>
      <c r="E24" s="170">
        <f>[1]צנטרפוגות!B12</f>
        <v>700</v>
      </c>
      <c r="F24" s="63"/>
      <c r="G24" s="191"/>
      <c r="H24" s="63"/>
      <c r="I24" s="174"/>
      <c r="J24" s="63"/>
      <c r="K24" s="173"/>
      <c r="L24" s="63"/>
      <c r="M24" s="144"/>
      <c r="N24" s="144"/>
      <c r="O24" s="50"/>
    </row>
    <row r="25" spans="1:15" x14ac:dyDescent="0.25">
      <c r="A25" s="61">
        <v>12</v>
      </c>
      <c r="B25" s="61"/>
      <c r="C25" s="63"/>
      <c r="D25" s="63"/>
      <c r="E25" s="170">
        <f>[1]צנטרפוגות!B13</f>
        <v>739</v>
      </c>
      <c r="F25" s="63"/>
      <c r="G25" s="191">
        <f>(0.031+0.031)/2</f>
        <v>3.1E-2</v>
      </c>
      <c r="H25" s="63"/>
      <c r="I25" s="191">
        <f>(0.645+0.7)/2</f>
        <v>0.67249999999999999</v>
      </c>
      <c r="J25" s="63"/>
      <c r="K25" s="173">
        <f>100%-I25</f>
        <v>0.32750000000000001</v>
      </c>
      <c r="L25" s="63"/>
      <c r="M25" s="144"/>
      <c r="N25" s="144"/>
      <c r="O25" s="50"/>
    </row>
    <row r="26" spans="1:15" x14ac:dyDescent="0.25">
      <c r="A26" s="61">
        <v>13</v>
      </c>
      <c r="B26" s="61"/>
      <c r="C26" s="63"/>
      <c r="D26" s="63"/>
      <c r="E26" s="170">
        <f>[1]צנטרפוגות!B14</f>
        <v>750</v>
      </c>
      <c r="F26" s="63"/>
      <c r="G26" s="191"/>
      <c r="H26" s="63"/>
      <c r="I26" s="191"/>
      <c r="J26" s="63"/>
      <c r="K26" s="173"/>
      <c r="L26" s="63"/>
      <c r="M26" s="144"/>
      <c r="N26" s="144"/>
      <c r="O26" s="50"/>
    </row>
    <row r="27" spans="1:15" x14ac:dyDescent="0.25">
      <c r="A27" s="61">
        <v>14</v>
      </c>
      <c r="B27" s="61"/>
      <c r="C27" s="63"/>
      <c r="D27" s="63"/>
      <c r="E27" s="170">
        <f>[1]צנטרפוגות!B15</f>
        <v>396</v>
      </c>
      <c r="F27" s="63"/>
      <c r="G27" s="191"/>
      <c r="H27" s="63"/>
      <c r="I27" s="191"/>
      <c r="J27" s="63"/>
      <c r="K27" s="173"/>
      <c r="L27" s="63"/>
      <c r="M27" s="144"/>
      <c r="N27" s="144"/>
      <c r="O27" s="50"/>
    </row>
    <row r="28" spans="1:15" x14ac:dyDescent="0.25">
      <c r="A28" s="61">
        <v>15</v>
      </c>
      <c r="B28" s="61"/>
      <c r="C28" s="63"/>
      <c r="D28" s="63"/>
      <c r="E28" s="170">
        <f>[1]צנטרפוגות!B16</f>
        <v>23</v>
      </c>
      <c r="F28" s="63"/>
      <c r="G28" s="191"/>
      <c r="H28" s="63"/>
      <c r="I28" s="174"/>
      <c r="J28" s="63"/>
      <c r="K28" s="173"/>
      <c r="L28" s="63"/>
      <c r="M28" s="144"/>
      <c r="N28" s="144"/>
      <c r="O28" s="50"/>
    </row>
    <row r="29" spans="1:15" x14ac:dyDescent="0.25">
      <c r="A29" s="61">
        <v>16</v>
      </c>
      <c r="B29" s="61"/>
      <c r="C29" s="63"/>
      <c r="D29" s="63"/>
      <c r="E29" s="170">
        <f>[1]צנטרפוגות!B17</f>
        <v>521</v>
      </c>
      <c r="F29" s="63"/>
      <c r="G29" s="191"/>
      <c r="H29" s="63"/>
      <c r="I29" s="174"/>
      <c r="J29" s="63"/>
      <c r="K29" s="173"/>
      <c r="L29" s="63"/>
      <c r="M29" s="144"/>
      <c r="N29" s="144"/>
      <c r="O29" s="50"/>
    </row>
    <row r="30" spans="1:15" x14ac:dyDescent="0.25">
      <c r="A30" s="61">
        <v>17</v>
      </c>
      <c r="B30" s="61"/>
      <c r="C30" s="63"/>
      <c r="D30" s="63"/>
      <c r="E30" s="170">
        <f>[1]צנטרפוגות!B18</f>
        <v>753</v>
      </c>
      <c r="F30" s="63"/>
      <c r="G30" s="191"/>
      <c r="H30" s="63"/>
      <c r="I30" s="174"/>
      <c r="J30" s="63"/>
      <c r="K30" s="173"/>
      <c r="L30" s="63"/>
      <c r="M30" s="144"/>
      <c r="N30" s="144"/>
      <c r="O30" s="50"/>
    </row>
    <row r="31" spans="1:15" x14ac:dyDescent="0.25">
      <c r="A31" s="61">
        <v>18</v>
      </c>
      <c r="B31" s="61"/>
      <c r="C31" s="63"/>
      <c r="D31" s="63"/>
      <c r="E31" s="170">
        <f>[1]צנטרפוגות!B19</f>
        <v>667</v>
      </c>
      <c r="F31" s="63"/>
      <c r="G31" s="192"/>
      <c r="H31" s="63"/>
      <c r="I31" s="174"/>
      <c r="J31" s="63"/>
      <c r="K31" s="173"/>
      <c r="L31" s="63"/>
      <c r="M31" s="144"/>
      <c r="N31" s="144"/>
      <c r="O31" s="50"/>
    </row>
    <row r="32" spans="1:15" x14ac:dyDescent="0.25">
      <c r="A32" s="61">
        <v>19</v>
      </c>
      <c r="B32" s="61"/>
      <c r="C32" s="63"/>
      <c r="D32" s="63"/>
      <c r="E32" s="170">
        <f>[1]צנטרפוגות!B20</f>
        <v>564</v>
      </c>
      <c r="F32" s="63"/>
      <c r="G32" s="192"/>
      <c r="H32" s="63"/>
      <c r="I32" s="191"/>
      <c r="J32" s="63"/>
      <c r="K32" s="173"/>
      <c r="L32" s="63"/>
      <c r="M32" s="144"/>
      <c r="N32" s="144"/>
      <c r="O32" s="50"/>
    </row>
    <row r="33" spans="1:15" x14ac:dyDescent="0.25">
      <c r="A33" s="61">
        <v>20</v>
      </c>
      <c r="B33" s="61"/>
      <c r="C33" s="63"/>
      <c r="D33" s="63"/>
      <c r="E33" s="170">
        <f>[1]צנטרפוגות!B21</f>
        <v>613</v>
      </c>
      <c r="F33" s="63"/>
      <c r="G33" s="191"/>
      <c r="H33" s="63"/>
      <c r="I33" s="174"/>
      <c r="J33" s="63"/>
      <c r="K33" s="173"/>
      <c r="L33" s="63"/>
      <c r="M33" s="144"/>
      <c r="N33" s="144"/>
      <c r="O33" s="50"/>
    </row>
    <row r="34" spans="1:15" x14ac:dyDescent="0.25">
      <c r="A34" s="61">
        <v>21</v>
      </c>
      <c r="B34" s="61"/>
      <c r="C34" s="63"/>
      <c r="D34" s="63"/>
      <c r="E34" s="170">
        <f>[1]צנטרפוגות!B22</f>
        <v>231</v>
      </c>
      <c r="F34" s="63"/>
      <c r="G34" s="191"/>
      <c r="H34" s="63"/>
      <c r="I34" s="174"/>
      <c r="J34" s="63"/>
      <c r="K34" s="173"/>
      <c r="L34" s="63"/>
      <c r="M34" s="144"/>
      <c r="N34" s="144"/>
      <c r="O34" s="50"/>
    </row>
    <row r="35" spans="1:15" x14ac:dyDescent="0.25">
      <c r="A35" s="61">
        <v>22</v>
      </c>
      <c r="B35" s="61"/>
      <c r="C35" s="63"/>
      <c r="D35" s="63"/>
      <c r="E35" s="170">
        <f>[1]צנטרפוגות!B23</f>
        <v>67</v>
      </c>
      <c r="F35" s="63"/>
      <c r="G35" s="191"/>
      <c r="H35" s="63"/>
      <c r="I35" s="191"/>
      <c r="J35" s="63"/>
      <c r="K35" s="173"/>
      <c r="L35" s="63"/>
      <c r="M35" s="144"/>
      <c r="N35" s="144"/>
      <c r="O35" s="50"/>
    </row>
    <row r="36" spans="1:15" x14ac:dyDescent="0.25">
      <c r="A36" s="61">
        <v>23</v>
      </c>
      <c r="B36" s="61"/>
      <c r="C36" s="63"/>
      <c r="D36" s="63"/>
      <c r="E36" s="170">
        <f>[1]צנטרפוגות!B24</f>
        <v>498</v>
      </c>
      <c r="F36" s="63"/>
      <c r="G36" s="191"/>
      <c r="H36" s="63"/>
      <c r="I36" s="174"/>
      <c r="J36" s="63"/>
      <c r="K36" s="173"/>
      <c r="L36" s="63"/>
      <c r="M36" s="144"/>
      <c r="N36" s="144"/>
      <c r="O36" s="50"/>
    </row>
    <row r="37" spans="1:15" x14ac:dyDescent="0.25">
      <c r="A37" s="61">
        <v>24</v>
      </c>
      <c r="B37" s="61"/>
      <c r="C37" s="63"/>
      <c r="D37" s="63"/>
      <c r="E37" s="170">
        <f>[1]צנטרפוגות!B25</f>
        <v>582</v>
      </c>
      <c r="F37" s="63"/>
      <c r="G37" s="191"/>
      <c r="H37" s="63"/>
      <c r="I37" s="174"/>
      <c r="J37" s="63"/>
      <c r="K37" s="173"/>
      <c r="L37" s="63"/>
      <c r="M37" s="144"/>
      <c r="N37" s="144"/>
      <c r="O37" s="50"/>
    </row>
    <row r="38" spans="1:15" x14ac:dyDescent="0.25">
      <c r="A38" s="61">
        <v>25</v>
      </c>
      <c r="B38" s="61"/>
      <c r="C38" s="63"/>
      <c r="D38" s="63"/>
      <c r="E38" s="170">
        <f>[1]צנטרפוגות!B26</f>
        <v>355</v>
      </c>
      <c r="F38" s="63"/>
      <c r="G38" s="192"/>
      <c r="H38" s="63"/>
      <c r="I38" s="174"/>
      <c r="J38" s="63"/>
      <c r="K38" s="173"/>
      <c r="L38" s="63"/>
      <c r="M38" s="144"/>
      <c r="N38" s="144"/>
      <c r="O38" s="50"/>
    </row>
    <row r="39" spans="1:15" x14ac:dyDescent="0.25">
      <c r="A39" s="61">
        <v>26</v>
      </c>
      <c r="B39" s="61"/>
      <c r="C39" s="63"/>
      <c r="D39" s="63"/>
      <c r="E39" s="170">
        <f>[1]צנטרפוגות!B27</f>
        <v>658</v>
      </c>
      <c r="F39" s="63"/>
      <c r="G39" s="191">
        <f>(0.031+0.033)/2</f>
        <v>3.2000000000000001E-2</v>
      </c>
      <c r="H39" s="63"/>
      <c r="I39" s="191">
        <f>(0.619+0.636)/2</f>
        <v>0.62749999999999995</v>
      </c>
      <c r="J39" s="63"/>
      <c r="K39" s="173">
        <f>100%-I39</f>
        <v>0.37250000000000005</v>
      </c>
      <c r="L39" s="63"/>
      <c r="M39" s="144"/>
      <c r="N39" s="144"/>
      <c r="O39" s="50"/>
    </row>
    <row r="40" spans="1:15" x14ac:dyDescent="0.25">
      <c r="A40" s="61">
        <v>27</v>
      </c>
      <c r="B40" s="61"/>
      <c r="C40" s="63"/>
      <c r="D40" s="63"/>
      <c r="E40" s="170">
        <f>[1]צנטרפוגות!B28</f>
        <v>381</v>
      </c>
      <c r="F40" s="63"/>
      <c r="G40" s="191"/>
      <c r="H40" s="63"/>
      <c r="I40" s="174"/>
      <c r="J40" s="63"/>
      <c r="K40" s="173"/>
      <c r="L40" s="63"/>
      <c r="M40" s="144"/>
      <c r="N40" s="144"/>
      <c r="O40" s="50"/>
    </row>
    <row r="41" spans="1:15" x14ac:dyDescent="0.25">
      <c r="A41" s="61">
        <v>28</v>
      </c>
      <c r="B41" s="61"/>
      <c r="C41" s="63"/>
      <c r="D41" s="63"/>
      <c r="E41" s="170">
        <f>[1]צנטרפוגות!B29</f>
        <v>213</v>
      </c>
      <c r="F41" s="63"/>
      <c r="G41" s="191"/>
      <c r="H41" s="63"/>
      <c r="I41" s="174"/>
      <c r="J41" s="63"/>
      <c r="K41" s="173"/>
      <c r="L41" s="63"/>
      <c r="M41" s="144"/>
      <c r="N41" s="144"/>
      <c r="O41" s="50"/>
    </row>
    <row r="42" spans="1:15" x14ac:dyDescent="0.25">
      <c r="A42" s="61">
        <v>29</v>
      </c>
      <c r="B42" s="61"/>
      <c r="C42" s="63"/>
      <c r="D42" s="63"/>
      <c r="E42" s="170">
        <f>[1]צנטרפוגות!B30</f>
        <v>140</v>
      </c>
      <c r="F42" s="63"/>
      <c r="G42" s="171"/>
      <c r="H42" s="63"/>
      <c r="I42" s="172"/>
      <c r="J42" s="63"/>
      <c r="K42" s="173"/>
      <c r="L42" s="63"/>
      <c r="M42" s="144"/>
      <c r="N42" s="144"/>
      <c r="O42" s="50"/>
    </row>
    <row r="43" spans="1:15" x14ac:dyDescent="0.25">
      <c r="A43" s="61">
        <v>30</v>
      </c>
      <c r="B43" s="61"/>
      <c r="C43" s="63"/>
      <c r="D43" s="63"/>
      <c r="E43" s="170">
        <f>[1]צנטרפוגות!B31</f>
        <v>329</v>
      </c>
      <c r="F43" s="63"/>
      <c r="G43" s="171"/>
      <c r="H43" s="63"/>
      <c r="I43" s="174"/>
      <c r="J43" s="63"/>
      <c r="K43" s="173"/>
      <c r="L43" s="63"/>
      <c r="M43" s="144"/>
      <c r="N43" s="144"/>
      <c r="O43" s="50"/>
    </row>
    <row r="44" spans="1:15" x14ac:dyDescent="0.25">
      <c r="A44" s="61">
        <v>31</v>
      </c>
      <c r="B44" s="61"/>
      <c r="C44" s="63"/>
      <c r="D44" s="63"/>
      <c r="E44" s="170">
        <f>[1]צנטרפוגות!B32</f>
        <v>119</v>
      </c>
      <c r="F44" s="175"/>
      <c r="G44" s="171"/>
      <c r="H44" s="63"/>
      <c r="I44" s="191"/>
      <c r="J44" s="63"/>
      <c r="K44" s="173"/>
      <c r="L44" s="63"/>
      <c r="M44" s="144"/>
      <c r="N44" s="144"/>
      <c r="O44" s="50"/>
    </row>
    <row r="45" spans="1:15" x14ac:dyDescent="0.25">
      <c r="A45" s="67" t="s">
        <v>14</v>
      </c>
      <c r="B45" s="68"/>
      <c r="C45" s="68">
        <f>COUNT(C14:C44)</f>
        <v>0</v>
      </c>
      <c r="D45" s="68"/>
      <c r="E45" s="68">
        <f>COUNT(E14:E44)</f>
        <v>31</v>
      </c>
      <c r="F45" s="68"/>
      <c r="G45" s="68">
        <f>COUNT(G14:G44)</f>
        <v>3</v>
      </c>
      <c r="H45" s="68"/>
      <c r="I45" s="68">
        <f>COUNT(I14:I44)</f>
        <v>3</v>
      </c>
      <c r="J45" s="68"/>
      <c r="K45" s="68">
        <f>COUNT(K14:K44)</f>
        <v>3</v>
      </c>
      <c r="L45" s="68"/>
      <c r="M45" s="68">
        <f>COUNT(M14:M44)</f>
        <v>0</v>
      </c>
      <c r="N45" s="68"/>
      <c r="O45" s="50"/>
    </row>
    <row r="46" spans="1:15" x14ac:dyDescent="0.25">
      <c r="A46" s="67" t="s">
        <v>233</v>
      </c>
      <c r="B46" s="68"/>
      <c r="C46" s="68" t="e">
        <f>AVERAGE(C14:C44)</f>
        <v>#DIV/0!</v>
      </c>
      <c r="D46" s="68"/>
      <c r="E46" s="68">
        <f>AVERAGE(E14:E44)</f>
        <v>474.61290322580646</v>
      </c>
      <c r="F46" s="68"/>
      <c r="G46" s="68">
        <f>AVERAGE(G14:G44)</f>
        <v>3.1333333333333331E-2</v>
      </c>
      <c r="H46" s="68"/>
      <c r="I46" s="68">
        <f>AVERAGE(I14:I44)</f>
        <v>0.65783333333333338</v>
      </c>
      <c r="J46" s="68"/>
      <c r="K46" s="68">
        <f>AVERAGE(K14:K44)</f>
        <v>0.34216666666666667</v>
      </c>
      <c r="L46" s="68"/>
      <c r="M46" s="68" t="e">
        <f>AVERAGE(M14:M44)</f>
        <v>#DIV/0!</v>
      </c>
      <c r="N46" s="68"/>
      <c r="O46" s="50"/>
    </row>
    <row r="47" spans="1:15" x14ac:dyDescent="0.25">
      <c r="A47" s="67" t="s">
        <v>16</v>
      </c>
      <c r="B47" s="68"/>
      <c r="C47" s="68">
        <f>MAX(C14:C44)</f>
        <v>0</v>
      </c>
      <c r="D47" s="68"/>
      <c r="E47" s="68">
        <f>MAX(E14:E44)</f>
        <v>816</v>
      </c>
      <c r="F47" s="68"/>
      <c r="G47" s="68">
        <f>MAX(G14:G44)</f>
        <v>3.2000000000000001E-2</v>
      </c>
      <c r="H47" s="68"/>
      <c r="I47" s="68">
        <f>MAX(I14:I44)</f>
        <v>0.67349999999999999</v>
      </c>
      <c r="J47" s="68"/>
      <c r="K47" s="68">
        <f>MAX(K14:K44)</f>
        <v>0.37250000000000005</v>
      </c>
      <c r="L47" s="68"/>
      <c r="M47" s="68">
        <f>MAX(M14:M44)</f>
        <v>0</v>
      </c>
      <c r="N47" s="68"/>
      <c r="O47" s="50"/>
    </row>
    <row r="48" spans="1:15" x14ac:dyDescent="0.25">
      <c r="A48" s="67" t="s">
        <v>15</v>
      </c>
      <c r="B48" s="68"/>
      <c r="C48" s="68">
        <f>MIN(C14:C44)</f>
        <v>0</v>
      </c>
      <c r="D48" s="68"/>
      <c r="E48" s="68">
        <f>MIN(E14:E44)</f>
        <v>0</v>
      </c>
      <c r="F48" s="68"/>
      <c r="G48" s="68">
        <f>MIN(G14:G44)</f>
        <v>3.1E-2</v>
      </c>
      <c r="H48" s="68"/>
      <c r="I48" s="68">
        <f>MIN(I14:I44)</f>
        <v>0.62749999999999995</v>
      </c>
      <c r="J48" s="68"/>
      <c r="K48" s="68">
        <f>MIN(K14:K44)</f>
        <v>0.32650000000000001</v>
      </c>
      <c r="L48" s="68"/>
      <c r="M48" s="68">
        <f>MIN(M14:M44)</f>
        <v>0</v>
      </c>
      <c r="N48" s="68"/>
      <c r="O48" s="50"/>
    </row>
    <row r="49" spans="1:15" x14ac:dyDescent="0.25">
      <c r="A49" s="50"/>
      <c r="B49" s="50"/>
      <c r="C49" s="50"/>
      <c r="D49" s="50"/>
      <c r="E49" s="50"/>
      <c r="F49" s="50"/>
      <c r="G49" s="50"/>
      <c r="H49" s="50"/>
      <c r="I49" s="50"/>
      <c r="J49" s="50"/>
      <c r="K49" s="50"/>
      <c r="L49" s="50"/>
      <c r="M49" s="50"/>
      <c r="N49" s="50"/>
      <c r="O49" s="50"/>
    </row>
    <row r="50" spans="1:15" x14ac:dyDescent="0.25">
      <c r="A50" s="50"/>
      <c r="B50" s="50"/>
      <c r="C50" s="50"/>
      <c r="D50" s="50"/>
      <c r="E50" s="50"/>
      <c r="F50" s="50"/>
      <c r="G50" s="50"/>
      <c r="H50" s="50"/>
      <c r="I50" s="50"/>
      <c r="J50" s="50"/>
      <c r="K50" s="50"/>
      <c r="L50" s="50"/>
      <c r="M50" s="50"/>
      <c r="N50" s="50"/>
      <c r="O50" s="50"/>
    </row>
  </sheetData>
  <sheetProtection password="81FA" sheet="1" selectLockedCells="1"/>
  <mergeCells count="30">
    <mergeCell ref="M8:N8"/>
    <mergeCell ref="M7:N7"/>
    <mergeCell ref="M5:N5"/>
    <mergeCell ref="M6:N6"/>
    <mergeCell ref="M4:N4"/>
    <mergeCell ref="I4:J4"/>
    <mergeCell ref="K4:L4"/>
    <mergeCell ref="I6:J6"/>
    <mergeCell ref="I7:J7"/>
    <mergeCell ref="K5:L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s>
  <phoneticPr fontId="0" type="noConversion"/>
  <conditionalFormatting sqref="C45:N45">
    <cfRule type="cellIs" dxfId="1476" priority="1" stopIfTrue="1" operator="lessThan">
      <formula>C$8</formula>
    </cfRule>
  </conditionalFormatting>
  <conditionalFormatting sqref="C46 E46 G46 I46 K46 M46">
    <cfRule type="cellIs" dxfId="1475"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xr:uid="{00000000-0002-0000-0900-000000000000}">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גיליון7">
    <tabColor indexed="22"/>
  </sheetPr>
  <dimension ref="A1:CE73"/>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W31" sqref="BW31:CB31"/>
    </sheetView>
  </sheetViews>
  <sheetFormatPr defaultColWidth="9.109375" defaultRowHeight="13.2" x14ac:dyDescent="0.25"/>
  <cols>
    <col min="1" max="1" width="8" style="90" customWidth="1"/>
    <col min="2" max="2" width="11.109375" style="90" customWidth="1"/>
    <col min="3" max="3" width="9.6640625" style="90" customWidth="1"/>
    <col min="4" max="4" width="19.33203125" style="90" customWidth="1"/>
    <col min="5" max="5" width="9.6640625" style="90" customWidth="1"/>
    <col min="6" max="6" width="19.44140625" style="90" customWidth="1"/>
    <col min="7" max="7" width="9.6640625" style="90" customWidth="1"/>
    <col min="8" max="8" width="19.44140625" style="90" customWidth="1"/>
    <col min="9" max="9" width="9.6640625" style="90" customWidth="1"/>
    <col min="10" max="10" width="19.44140625" style="90" customWidth="1"/>
    <col min="11" max="11" width="9.6640625" style="90" customWidth="1"/>
    <col min="12" max="12" width="19.33203125" style="90" customWidth="1"/>
    <col min="13" max="13" width="9.6640625" style="90" customWidth="1"/>
    <col min="14" max="14" width="19.33203125" style="90" customWidth="1"/>
    <col min="15" max="15" width="9.6640625" style="90" customWidth="1"/>
    <col min="16" max="16" width="19.33203125" style="90" customWidth="1"/>
    <col min="17" max="17" width="9.6640625" style="90" hidden="1" customWidth="1"/>
    <col min="18" max="18" width="19.109375" style="90" hidden="1" customWidth="1"/>
    <col min="19" max="19" width="9.6640625" style="90" hidden="1" customWidth="1"/>
    <col min="20" max="20" width="19.33203125" style="90" hidden="1" customWidth="1"/>
    <col min="21" max="21" width="9.6640625" style="90" customWidth="1"/>
    <col min="22" max="22" width="19.109375" style="90" customWidth="1"/>
    <col min="23" max="23" width="9.6640625" style="90" customWidth="1"/>
    <col min="24" max="24" width="19.33203125" style="90" customWidth="1"/>
    <col min="25" max="25" width="9.6640625" style="90" customWidth="1"/>
    <col min="26" max="26" width="19.44140625" style="90" customWidth="1"/>
    <col min="27" max="27" width="9.6640625" style="90" customWidth="1"/>
    <col min="28" max="28" width="19.109375" style="90" customWidth="1"/>
    <col min="29" max="29" width="9.6640625" style="90" customWidth="1"/>
    <col min="30" max="30" width="19.33203125" style="90" customWidth="1"/>
    <col min="31" max="31" width="9.6640625" style="90" customWidth="1"/>
    <col min="32" max="32" width="19.109375" style="90" customWidth="1"/>
    <col min="33" max="33" width="9.6640625" style="90" customWidth="1"/>
    <col min="34" max="34" width="19.109375" style="90" customWidth="1"/>
    <col min="35" max="35" width="9.6640625" style="90" customWidth="1"/>
    <col min="36" max="36" width="19.33203125" style="90" customWidth="1"/>
    <col min="37" max="37" width="9.6640625" style="90" customWidth="1"/>
    <col min="38" max="38" width="19.33203125" style="90" customWidth="1"/>
    <col min="39" max="39" width="9.6640625" style="90" customWidth="1"/>
    <col min="40" max="40" width="19.33203125" style="90" customWidth="1"/>
    <col min="41" max="41" width="9.6640625" style="90" customWidth="1"/>
    <col min="42" max="42" width="19.33203125" style="90" customWidth="1"/>
    <col min="43" max="43" width="9.6640625" style="90" customWidth="1"/>
    <col min="44" max="44" width="29.109375" style="90" customWidth="1"/>
    <col min="45" max="45" width="9.6640625" style="90" customWidth="1"/>
    <col min="46" max="46" width="19.44140625" style="90" customWidth="1"/>
    <col min="47" max="47" width="9.6640625" style="90" customWidth="1"/>
    <col min="48" max="48" width="19.109375" style="90" customWidth="1"/>
    <col min="49" max="49" width="9.6640625" style="90" customWidth="1"/>
    <col min="50" max="50" width="19.33203125" style="90" customWidth="1"/>
    <col min="51" max="51" width="9.6640625" style="90" customWidth="1"/>
    <col min="52" max="52" width="19.44140625" style="90" customWidth="1"/>
    <col min="53" max="53" width="9.6640625" style="90" customWidth="1"/>
    <col min="54" max="54" width="19.33203125" style="90" customWidth="1"/>
    <col min="55" max="55" width="9.6640625" style="90" customWidth="1"/>
    <col min="56" max="56" width="19.33203125" style="90" customWidth="1"/>
    <col min="57" max="57" width="9.6640625" style="90" customWidth="1"/>
    <col min="58" max="58" width="19.33203125" style="90" customWidth="1"/>
    <col min="59" max="59" width="9.6640625" style="90" customWidth="1"/>
    <col min="60" max="60" width="19.33203125" style="90" customWidth="1"/>
    <col min="61" max="61" width="9.6640625" style="90" customWidth="1"/>
    <col min="62" max="62" width="19.33203125" style="90" customWidth="1"/>
    <col min="63" max="63" width="9.6640625" style="90" customWidth="1"/>
    <col min="64" max="64" width="19.44140625" style="90" customWidth="1"/>
    <col min="65" max="65" width="9.6640625" style="90" customWidth="1"/>
    <col min="66" max="66" width="19.109375" style="90" customWidth="1"/>
    <col min="67" max="67" width="9.6640625" style="90" customWidth="1"/>
    <col min="68" max="68" width="19.109375" style="90" customWidth="1"/>
    <col min="69" max="69" width="9.6640625" style="90" customWidth="1"/>
    <col min="70" max="70" width="19.33203125" style="90" customWidth="1"/>
    <col min="71" max="71" width="9.6640625" style="90" customWidth="1"/>
    <col min="72" max="72" width="19.109375" style="90" customWidth="1"/>
    <col min="73" max="73" width="9.6640625" style="90" customWidth="1"/>
    <col min="74" max="74" width="19.33203125" style="90" customWidth="1"/>
    <col min="75" max="75" width="9.6640625" style="90" customWidth="1"/>
    <col min="76" max="76" width="19.44140625" style="90" customWidth="1"/>
    <col min="77" max="77" width="9.6640625" style="90" customWidth="1"/>
    <col min="78" max="78" width="19.109375" style="90" customWidth="1"/>
    <col min="79" max="79" width="9.6640625" style="90" customWidth="1"/>
    <col min="80" max="80" width="19.33203125" style="90" customWidth="1"/>
    <col min="81" max="81" width="9.6640625" style="90" hidden="1" customWidth="1"/>
    <col min="82" max="82" width="18.5546875" style="90" hidden="1" customWidth="1"/>
    <col min="83" max="83" width="7.6640625" style="90" customWidth="1"/>
    <col min="84" max="16384" width="9.109375" style="90"/>
  </cols>
  <sheetData>
    <row r="1" spans="1:83" x14ac:dyDescent="0.25">
      <c r="A1" s="87" t="s">
        <v>160</v>
      </c>
      <c r="B1" s="88" t="s">
        <v>285</v>
      </c>
      <c r="C1" s="89" t="s">
        <v>157</v>
      </c>
      <c r="D1" s="89" t="str">
        <f>כללי!C8</f>
        <v>איילון</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1" x14ac:dyDescent="0.25">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5">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5">
      <c r="A4" s="160"/>
      <c r="B4" s="161" t="s">
        <v>161</v>
      </c>
      <c r="C4" s="247">
        <v>89</v>
      </c>
      <c r="D4" s="248"/>
      <c r="E4" s="247">
        <v>90</v>
      </c>
      <c r="F4" s="248"/>
      <c r="G4" s="247">
        <v>91</v>
      </c>
      <c r="H4" s="248"/>
      <c r="I4" s="247">
        <v>92</v>
      </c>
      <c r="J4" s="248"/>
      <c r="K4" s="247">
        <v>15</v>
      </c>
      <c r="L4" s="248"/>
      <c r="M4" s="247">
        <v>43</v>
      </c>
      <c r="N4" s="248"/>
      <c r="O4" s="247">
        <v>95</v>
      </c>
      <c r="P4" s="248"/>
      <c r="Q4" s="247">
        <v>96</v>
      </c>
      <c r="R4" s="248"/>
      <c r="S4" s="247">
        <v>97</v>
      </c>
      <c r="T4" s="248"/>
      <c r="U4" s="247">
        <v>38</v>
      </c>
      <c r="V4" s="248"/>
      <c r="W4" s="247">
        <v>33</v>
      </c>
      <c r="X4" s="248"/>
      <c r="Y4" s="247">
        <v>39</v>
      </c>
      <c r="Z4" s="248"/>
      <c r="AA4" s="247">
        <v>62</v>
      </c>
      <c r="AB4" s="248"/>
      <c r="AC4" s="247">
        <v>71</v>
      </c>
      <c r="AD4" s="248"/>
      <c r="AE4" s="247">
        <v>63</v>
      </c>
      <c r="AF4" s="248"/>
      <c r="AG4" s="247">
        <v>64</v>
      </c>
      <c r="AH4" s="248"/>
      <c r="AI4" s="247">
        <v>65</v>
      </c>
      <c r="AJ4" s="248"/>
      <c r="AK4" s="247">
        <v>66</v>
      </c>
      <c r="AL4" s="248"/>
      <c r="AM4" s="247">
        <v>67</v>
      </c>
      <c r="AN4" s="248"/>
      <c r="AO4" s="247">
        <v>68</v>
      </c>
      <c r="AP4" s="248"/>
      <c r="AQ4" s="247">
        <v>69</v>
      </c>
      <c r="AR4" s="248"/>
      <c r="AS4" s="247">
        <v>78</v>
      </c>
      <c r="AT4" s="248"/>
      <c r="AU4" s="247">
        <v>79</v>
      </c>
      <c r="AV4" s="248"/>
      <c r="AW4" s="247">
        <v>74</v>
      </c>
      <c r="AX4" s="248"/>
      <c r="AY4" s="247">
        <v>82</v>
      </c>
      <c r="AZ4" s="248"/>
      <c r="BA4" s="247">
        <v>72</v>
      </c>
      <c r="BB4" s="248"/>
      <c r="BC4" s="247">
        <v>76</v>
      </c>
      <c r="BD4" s="248"/>
      <c r="BE4" s="247">
        <v>83</v>
      </c>
      <c r="BF4" s="248"/>
      <c r="BG4" s="247">
        <v>73</v>
      </c>
      <c r="BH4" s="248"/>
      <c r="BI4" s="247">
        <v>80</v>
      </c>
      <c r="BJ4" s="248"/>
      <c r="BK4" s="247">
        <v>70</v>
      </c>
      <c r="BL4" s="248"/>
      <c r="BM4" s="247">
        <v>75</v>
      </c>
      <c r="BN4" s="248"/>
      <c r="BO4" s="247">
        <v>77</v>
      </c>
      <c r="BP4" s="248"/>
      <c r="BQ4" s="247">
        <v>59</v>
      </c>
      <c r="BR4" s="248"/>
      <c r="BS4" s="247">
        <v>60</v>
      </c>
      <c r="BT4" s="248"/>
      <c r="BU4" s="247">
        <v>84</v>
      </c>
      <c r="BV4" s="248"/>
      <c r="BW4" s="247">
        <v>55</v>
      </c>
      <c r="BX4" s="248"/>
      <c r="BY4" s="247">
        <v>56</v>
      </c>
      <c r="BZ4" s="248"/>
      <c r="CA4" s="247">
        <v>88</v>
      </c>
      <c r="CB4" s="248"/>
      <c r="CC4" s="247"/>
      <c r="CD4" s="248"/>
      <c r="CE4" s="123"/>
    </row>
    <row r="5" spans="1:83" s="93" customFormat="1" ht="23.25" customHeight="1" x14ac:dyDescent="0.25">
      <c r="A5" s="94"/>
      <c r="B5" s="134" t="s">
        <v>10</v>
      </c>
      <c r="C5" s="231" t="s">
        <v>19</v>
      </c>
      <c r="D5" s="232"/>
      <c r="E5" s="231" t="s">
        <v>20</v>
      </c>
      <c r="F5" s="232"/>
      <c r="G5" s="231" t="s">
        <v>21</v>
      </c>
      <c r="H5" s="232"/>
      <c r="I5" s="231" t="s">
        <v>22</v>
      </c>
      <c r="J5" s="232"/>
      <c r="K5" s="231" t="s">
        <v>1</v>
      </c>
      <c r="L5" s="232"/>
      <c r="M5" s="231" t="s">
        <v>81</v>
      </c>
      <c r="N5" s="232"/>
      <c r="O5" s="231" t="s">
        <v>96</v>
      </c>
      <c r="P5" s="232"/>
      <c r="Q5" s="231" t="s">
        <v>24</v>
      </c>
      <c r="R5" s="232"/>
      <c r="S5" s="231" t="s">
        <v>25</v>
      </c>
      <c r="T5" s="232"/>
      <c r="U5" s="231" t="s">
        <v>17</v>
      </c>
      <c r="V5" s="232"/>
      <c r="W5" s="231" t="s">
        <v>69</v>
      </c>
      <c r="X5" s="232"/>
      <c r="Y5" s="231" t="s">
        <v>67</v>
      </c>
      <c r="Z5" s="232"/>
      <c r="AA5" s="231" t="s">
        <v>254</v>
      </c>
      <c r="AB5" s="232"/>
      <c r="AC5" s="231" t="s">
        <v>48</v>
      </c>
      <c r="AD5" s="232"/>
      <c r="AE5" s="231" t="s">
        <v>63</v>
      </c>
      <c r="AF5" s="232"/>
      <c r="AG5" s="231" t="s">
        <v>41</v>
      </c>
      <c r="AH5" s="232"/>
      <c r="AI5" s="231" t="s">
        <v>42</v>
      </c>
      <c r="AJ5" s="232"/>
      <c r="AK5" s="231" t="s">
        <v>43</v>
      </c>
      <c r="AL5" s="232"/>
      <c r="AM5" s="231" t="s">
        <v>44</v>
      </c>
      <c r="AN5" s="232"/>
      <c r="AO5" s="231" t="s">
        <v>45</v>
      </c>
      <c r="AP5" s="232"/>
      <c r="AQ5" s="231" t="s">
        <v>46</v>
      </c>
      <c r="AR5" s="232"/>
      <c r="AS5" s="231" t="s">
        <v>79</v>
      </c>
      <c r="AT5" s="232"/>
      <c r="AU5" s="231" t="s">
        <v>53</v>
      </c>
      <c r="AV5" s="232"/>
      <c r="AW5" s="231" t="s">
        <v>51</v>
      </c>
      <c r="AX5" s="232"/>
      <c r="AY5" s="231" t="s">
        <v>56</v>
      </c>
      <c r="AZ5" s="232"/>
      <c r="BA5" s="231" t="s">
        <v>49</v>
      </c>
      <c r="BB5" s="232"/>
      <c r="BC5" s="231" t="s">
        <v>68</v>
      </c>
      <c r="BD5" s="232"/>
      <c r="BE5" s="231" t="s">
        <v>57</v>
      </c>
      <c r="BF5" s="232"/>
      <c r="BG5" s="231" t="s">
        <v>50</v>
      </c>
      <c r="BH5" s="232"/>
      <c r="BI5" s="231" t="s">
        <v>54</v>
      </c>
      <c r="BJ5" s="232"/>
      <c r="BK5" s="231" t="s">
        <v>47</v>
      </c>
      <c r="BL5" s="232"/>
      <c r="BM5" s="231" t="s">
        <v>80</v>
      </c>
      <c r="BN5" s="232"/>
      <c r="BO5" s="231" t="s">
        <v>52</v>
      </c>
      <c r="BP5" s="232"/>
      <c r="BQ5" s="231" t="s">
        <v>59</v>
      </c>
      <c r="BR5" s="232"/>
      <c r="BS5" s="231" t="s">
        <v>55</v>
      </c>
      <c r="BT5" s="232"/>
      <c r="BU5" s="231" t="s">
        <v>58</v>
      </c>
      <c r="BV5" s="232"/>
      <c r="BW5" s="231" t="s">
        <v>64</v>
      </c>
      <c r="BX5" s="232"/>
      <c r="BY5" s="231" t="s">
        <v>62</v>
      </c>
      <c r="BZ5" s="232"/>
      <c r="CA5" s="231" t="s">
        <v>65</v>
      </c>
      <c r="CB5" s="232"/>
      <c r="CC5" s="231" t="s">
        <v>162</v>
      </c>
      <c r="CD5" s="232"/>
      <c r="CE5" s="92"/>
    </row>
    <row r="6" spans="1:83" s="93" customFormat="1" ht="52.5" customHeight="1" x14ac:dyDescent="0.25">
      <c r="A6" s="94"/>
      <c r="B6" s="134" t="s">
        <v>11</v>
      </c>
      <c r="C6" s="231" t="s">
        <v>66</v>
      </c>
      <c r="D6" s="232"/>
      <c r="E6" s="231" t="s">
        <v>60</v>
      </c>
      <c r="F6" s="232"/>
      <c r="G6" s="231" t="s">
        <v>61</v>
      </c>
      <c r="H6" s="232"/>
      <c r="I6" s="231" t="s">
        <v>61</v>
      </c>
      <c r="J6" s="232"/>
      <c r="K6" s="231"/>
      <c r="L6" s="232"/>
      <c r="M6" s="194" t="s">
        <v>255</v>
      </c>
      <c r="N6" s="195"/>
      <c r="O6" s="194" t="s">
        <v>256</v>
      </c>
      <c r="P6" s="195"/>
      <c r="Q6" s="194" t="s">
        <v>257</v>
      </c>
      <c r="R6" s="195"/>
      <c r="S6" s="194" t="s">
        <v>258</v>
      </c>
      <c r="T6" s="195"/>
      <c r="U6" s="231" t="s">
        <v>26</v>
      </c>
      <c r="V6" s="232"/>
      <c r="W6" s="231" t="s">
        <v>26</v>
      </c>
      <c r="X6" s="232"/>
      <c r="Y6" s="231" t="s">
        <v>26</v>
      </c>
      <c r="Z6" s="232"/>
      <c r="AA6" s="231" t="s">
        <v>26</v>
      </c>
      <c r="AB6" s="232"/>
      <c r="AC6" s="231" t="s">
        <v>26</v>
      </c>
      <c r="AD6" s="232"/>
      <c r="AE6" s="231" t="s">
        <v>26</v>
      </c>
      <c r="AF6" s="232"/>
      <c r="AG6" s="231" t="s">
        <v>26</v>
      </c>
      <c r="AH6" s="232"/>
      <c r="AI6" s="231" t="s">
        <v>26</v>
      </c>
      <c r="AJ6" s="232"/>
      <c r="AK6" s="231" t="s">
        <v>26</v>
      </c>
      <c r="AL6" s="232"/>
      <c r="AM6" s="231" t="s">
        <v>26</v>
      </c>
      <c r="AN6" s="232"/>
      <c r="AO6" s="231" t="s">
        <v>26</v>
      </c>
      <c r="AP6" s="232"/>
      <c r="AQ6" s="231" t="s">
        <v>26</v>
      </c>
      <c r="AR6" s="232"/>
      <c r="AS6" s="231" t="s">
        <v>26</v>
      </c>
      <c r="AT6" s="232"/>
      <c r="AU6" s="231" t="s">
        <v>26</v>
      </c>
      <c r="AV6" s="232"/>
      <c r="AW6" s="231" t="s">
        <v>26</v>
      </c>
      <c r="AX6" s="232"/>
      <c r="AY6" s="231" t="s">
        <v>26</v>
      </c>
      <c r="AZ6" s="232"/>
      <c r="BA6" s="231" t="s">
        <v>26</v>
      </c>
      <c r="BB6" s="232"/>
      <c r="BC6" s="231" t="s">
        <v>26</v>
      </c>
      <c r="BD6" s="232"/>
      <c r="BE6" s="231" t="s">
        <v>26</v>
      </c>
      <c r="BF6" s="232"/>
      <c r="BG6" s="231" t="s">
        <v>26</v>
      </c>
      <c r="BH6" s="232"/>
      <c r="BI6" s="231" t="s">
        <v>26</v>
      </c>
      <c r="BJ6" s="232"/>
      <c r="BK6" s="231" t="s">
        <v>26</v>
      </c>
      <c r="BL6" s="232"/>
      <c r="BM6" s="231" t="s">
        <v>26</v>
      </c>
      <c r="BN6" s="232"/>
      <c r="BO6" s="231" t="s">
        <v>26</v>
      </c>
      <c r="BP6" s="232"/>
      <c r="BQ6" s="231" t="s">
        <v>26</v>
      </c>
      <c r="BR6" s="232"/>
      <c r="BS6" s="231" t="s">
        <v>26</v>
      </c>
      <c r="BT6" s="232"/>
      <c r="BU6" s="231" t="s">
        <v>26</v>
      </c>
      <c r="BV6" s="232"/>
      <c r="BW6" s="231" t="s">
        <v>26</v>
      </c>
      <c r="BX6" s="232"/>
      <c r="BY6" s="231" t="s">
        <v>26</v>
      </c>
      <c r="BZ6" s="232"/>
      <c r="CA6" s="231" t="s">
        <v>26</v>
      </c>
      <c r="CB6" s="232"/>
      <c r="CC6" s="231"/>
      <c r="CD6" s="232"/>
      <c r="CE6" s="92"/>
    </row>
    <row r="7" spans="1:83" s="93" customFormat="1" ht="18" customHeight="1" x14ac:dyDescent="0.25">
      <c r="A7" s="94"/>
      <c r="B7" s="138" t="s">
        <v>154</v>
      </c>
      <c r="C7" s="251"/>
      <c r="D7" s="252"/>
      <c r="E7" s="251"/>
      <c r="F7" s="252"/>
      <c r="G7" s="251"/>
      <c r="H7" s="252"/>
      <c r="I7" s="251"/>
      <c r="J7" s="252"/>
      <c r="K7" s="251"/>
      <c r="L7" s="252"/>
      <c r="M7" s="251">
        <v>1000</v>
      </c>
      <c r="N7" s="252"/>
      <c r="O7" s="251">
        <v>3</v>
      </c>
      <c r="P7" s="252"/>
      <c r="Q7" s="251">
        <v>1</v>
      </c>
      <c r="R7" s="252"/>
      <c r="S7" s="251">
        <v>1</v>
      </c>
      <c r="T7" s="252"/>
      <c r="U7" s="251"/>
      <c r="V7" s="252"/>
      <c r="W7" s="251"/>
      <c r="X7" s="252"/>
      <c r="Y7" s="251"/>
      <c r="Z7" s="252"/>
      <c r="AA7" s="251"/>
      <c r="AB7" s="252"/>
      <c r="AC7" s="251"/>
      <c r="AD7" s="252"/>
      <c r="AE7" s="251">
        <v>20</v>
      </c>
      <c r="AF7" s="252"/>
      <c r="AG7" s="251">
        <v>600</v>
      </c>
      <c r="AH7" s="252"/>
      <c r="AI7" s="251">
        <v>90</v>
      </c>
      <c r="AJ7" s="252"/>
      <c r="AK7" s="251">
        <v>200</v>
      </c>
      <c r="AL7" s="252"/>
      <c r="AM7" s="251">
        <v>2500</v>
      </c>
      <c r="AN7" s="252"/>
      <c r="AO7" s="251">
        <v>5</v>
      </c>
      <c r="AP7" s="252"/>
      <c r="AQ7" s="251">
        <v>400</v>
      </c>
      <c r="AR7" s="252"/>
      <c r="AS7" s="251"/>
      <c r="AT7" s="252"/>
      <c r="AU7" s="251"/>
      <c r="AV7" s="252"/>
      <c r="AW7" s="251"/>
      <c r="AX7" s="252"/>
      <c r="AY7" s="251"/>
      <c r="AZ7" s="252"/>
      <c r="BA7" s="251"/>
      <c r="BB7" s="252"/>
      <c r="BC7" s="251"/>
      <c r="BD7" s="252"/>
      <c r="BE7" s="251"/>
      <c r="BF7" s="252"/>
      <c r="BG7" s="251"/>
      <c r="BH7" s="252"/>
      <c r="BI7" s="251"/>
      <c r="BJ7" s="252"/>
      <c r="BK7" s="251"/>
      <c r="BL7" s="252"/>
      <c r="BM7" s="251"/>
      <c r="BN7" s="252"/>
      <c r="BO7" s="251"/>
      <c r="BP7" s="252"/>
      <c r="BQ7" s="251"/>
      <c r="BR7" s="252"/>
      <c r="BS7" s="251"/>
      <c r="BT7" s="252"/>
      <c r="BU7" s="251"/>
      <c r="BV7" s="252"/>
      <c r="BW7" s="251"/>
      <c r="BX7" s="252"/>
      <c r="BY7" s="251"/>
      <c r="BZ7" s="252"/>
      <c r="CA7" s="251"/>
      <c r="CB7" s="252"/>
      <c r="CC7" s="251"/>
      <c r="CD7" s="252"/>
      <c r="CE7" s="92"/>
    </row>
    <row r="8" spans="1:83" s="93" customFormat="1" ht="16.5" customHeight="1" x14ac:dyDescent="0.25">
      <c r="A8" s="94"/>
      <c r="B8" s="134" t="s">
        <v>12</v>
      </c>
      <c r="C8" s="231" t="s">
        <v>210</v>
      </c>
      <c r="D8" s="232"/>
      <c r="E8" s="249" t="s">
        <v>214</v>
      </c>
      <c r="F8" s="250"/>
      <c r="G8" s="249" t="s">
        <v>214</v>
      </c>
      <c r="H8" s="250"/>
      <c r="I8" s="249" t="s">
        <v>214</v>
      </c>
      <c r="J8" s="250"/>
      <c r="K8" s="231"/>
      <c r="L8" s="232"/>
      <c r="M8" s="249" t="s">
        <v>213</v>
      </c>
      <c r="N8" s="250"/>
      <c r="O8" s="249" t="s">
        <v>213</v>
      </c>
      <c r="P8" s="250"/>
      <c r="Q8" s="249" t="s">
        <v>204</v>
      </c>
      <c r="R8" s="250"/>
      <c r="S8" s="249" t="s">
        <v>204</v>
      </c>
      <c r="T8" s="250"/>
      <c r="U8" s="249" t="s">
        <v>223</v>
      </c>
      <c r="V8" s="250"/>
      <c r="W8" s="249" t="s">
        <v>223</v>
      </c>
      <c r="X8" s="250"/>
      <c r="Y8" s="249" t="s">
        <v>223</v>
      </c>
      <c r="Z8" s="250"/>
      <c r="AA8" s="249" t="s">
        <v>223</v>
      </c>
      <c r="AB8" s="250"/>
      <c r="AC8" s="249" t="s">
        <v>223</v>
      </c>
      <c r="AD8" s="250"/>
      <c r="AE8" s="249" t="s">
        <v>223</v>
      </c>
      <c r="AF8" s="250"/>
      <c r="AG8" s="249" t="s">
        <v>223</v>
      </c>
      <c r="AH8" s="250"/>
      <c r="AI8" s="249" t="s">
        <v>223</v>
      </c>
      <c r="AJ8" s="250"/>
      <c r="AK8" s="249" t="s">
        <v>223</v>
      </c>
      <c r="AL8" s="250"/>
      <c r="AM8" s="249" t="s">
        <v>223</v>
      </c>
      <c r="AN8" s="250"/>
      <c r="AO8" s="249" t="s">
        <v>223</v>
      </c>
      <c r="AP8" s="250"/>
      <c r="AQ8" s="249" t="s">
        <v>223</v>
      </c>
      <c r="AR8" s="250"/>
      <c r="AS8" s="249" t="s">
        <v>223</v>
      </c>
      <c r="AT8" s="250"/>
      <c r="AU8" s="249" t="s">
        <v>223</v>
      </c>
      <c r="AV8" s="250"/>
      <c r="AW8" s="249" t="s">
        <v>223</v>
      </c>
      <c r="AX8" s="250"/>
      <c r="AY8" s="249" t="s">
        <v>223</v>
      </c>
      <c r="AZ8" s="250"/>
      <c r="BA8" s="249" t="s">
        <v>223</v>
      </c>
      <c r="BB8" s="250"/>
      <c r="BC8" s="249" t="s">
        <v>223</v>
      </c>
      <c r="BD8" s="250"/>
      <c r="BE8" s="249" t="s">
        <v>223</v>
      </c>
      <c r="BF8" s="250"/>
      <c r="BG8" s="249" t="s">
        <v>223</v>
      </c>
      <c r="BH8" s="250"/>
      <c r="BI8" s="249" t="s">
        <v>223</v>
      </c>
      <c r="BJ8" s="250"/>
      <c r="BK8" s="249" t="s">
        <v>223</v>
      </c>
      <c r="BL8" s="250"/>
      <c r="BM8" s="249" t="s">
        <v>223</v>
      </c>
      <c r="BN8" s="250"/>
      <c r="BO8" s="249" t="s">
        <v>223</v>
      </c>
      <c r="BP8" s="250"/>
      <c r="BQ8" s="249" t="s">
        <v>223</v>
      </c>
      <c r="BR8" s="250"/>
      <c r="BS8" s="249" t="s">
        <v>223</v>
      </c>
      <c r="BT8" s="250"/>
      <c r="BU8" s="249" t="s">
        <v>223</v>
      </c>
      <c r="BV8" s="250"/>
      <c r="BW8" s="249" t="s">
        <v>223</v>
      </c>
      <c r="BX8" s="250"/>
      <c r="BY8" s="249" t="s">
        <v>223</v>
      </c>
      <c r="BZ8" s="250"/>
      <c r="CA8" s="249" t="s">
        <v>223</v>
      </c>
      <c r="CB8" s="250"/>
      <c r="CC8" s="231"/>
      <c r="CD8" s="232"/>
      <c r="CE8" s="92"/>
    </row>
    <row r="9" spans="1:83" s="93" customFormat="1" ht="24" customHeight="1" x14ac:dyDescent="0.25">
      <c r="A9" s="131"/>
      <c r="B9" s="137" t="s">
        <v>13</v>
      </c>
      <c r="C9" s="231">
        <v>30</v>
      </c>
      <c r="D9" s="232"/>
      <c r="E9" s="231">
        <v>4</v>
      </c>
      <c r="F9" s="232"/>
      <c r="G9" s="231">
        <v>4</v>
      </c>
      <c r="H9" s="232"/>
      <c r="I9" s="231">
        <v>4</v>
      </c>
      <c r="J9" s="232"/>
      <c r="K9" s="231"/>
      <c r="L9" s="232"/>
      <c r="M9" s="231">
        <v>1</v>
      </c>
      <c r="N9" s="232"/>
      <c r="O9" s="231">
        <v>1</v>
      </c>
      <c r="P9" s="232"/>
      <c r="Q9" s="231"/>
      <c r="R9" s="232"/>
      <c r="S9" s="231"/>
      <c r="T9" s="232"/>
      <c r="U9" s="231">
        <v>1</v>
      </c>
      <c r="V9" s="232"/>
      <c r="W9" s="231">
        <v>1</v>
      </c>
      <c r="X9" s="232"/>
      <c r="Y9" s="231">
        <v>1</v>
      </c>
      <c r="Z9" s="232"/>
      <c r="AA9" s="231">
        <v>1</v>
      </c>
      <c r="AB9" s="232"/>
      <c r="AC9" s="231">
        <v>1</v>
      </c>
      <c r="AD9" s="232"/>
      <c r="AE9" s="231">
        <v>1</v>
      </c>
      <c r="AF9" s="232"/>
      <c r="AG9" s="231">
        <v>1</v>
      </c>
      <c r="AH9" s="232"/>
      <c r="AI9" s="231">
        <v>1</v>
      </c>
      <c r="AJ9" s="232"/>
      <c r="AK9" s="231">
        <v>1</v>
      </c>
      <c r="AL9" s="232"/>
      <c r="AM9" s="231">
        <v>1</v>
      </c>
      <c r="AN9" s="232"/>
      <c r="AO9" s="231">
        <v>1</v>
      </c>
      <c r="AP9" s="232"/>
      <c r="AQ9" s="231">
        <v>1</v>
      </c>
      <c r="AR9" s="232"/>
      <c r="AS9" s="231">
        <v>1</v>
      </c>
      <c r="AT9" s="232"/>
      <c r="AU9" s="231">
        <v>1</v>
      </c>
      <c r="AV9" s="232"/>
      <c r="AW9" s="231">
        <v>1</v>
      </c>
      <c r="AX9" s="232"/>
      <c r="AY9" s="231">
        <v>1</v>
      </c>
      <c r="AZ9" s="232"/>
      <c r="BA9" s="231">
        <v>1</v>
      </c>
      <c r="BB9" s="232"/>
      <c r="BC9" s="231">
        <v>1</v>
      </c>
      <c r="BD9" s="232"/>
      <c r="BE9" s="231">
        <v>1</v>
      </c>
      <c r="BF9" s="232"/>
      <c r="BG9" s="231">
        <v>1</v>
      </c>
      <c r="BH9" s="232"/>
      <c r="BI9" s="231">
        <v>1</v>
      </c>
      <c r="BJ9" s="232"/>
      <c r="BK9" s="231">
        <v>1</v>
      </c>
      <c r="BL9" s="232"/>
      <c r="BM9" s="231">
        <v>1</v>
      </c>
      <c r="BN9" s="232"/>
      <c r="BO9" s="231">
        <v>1</v>
      </c>
      <c r="BP9" s="232"/>
      <c r="BQ9" s="231">
        <v>1</v>
      </c>
      <c r="BR9" s="232"/>
      <c r="BS9" s="231">
        <v>1</v>
      </c>
      <c r="BT9" s="232"/>
      <c r="BU9" s="231">
        <v>1</v>
      </c>
      <c r="BV9" s="232"/>
      <c r="BW9" s="231">
        <v>1</v>
      </c>
      <c r="BX9" s="232"/>
      <c r="BY9" s="231">
        <v>1</v>
      </c>
      <c r="BZ9" s="232"/>
      <c r="CA9" s="231">
        <v>1</v>
      </c>
      <c r="CB9" s="232"/>
      <c r="CC9" s="231"/>
      <c r="CD9" s="232"/>
      <c r="CE9" s="92"/>
    </row>
    <row r="10" spans="1:83" s="93" customFormat="1" ht="12" hidden="1" customHeight="1" thickBot="1" x14ac:dyDescent="0.3">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3">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3">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5">
      <c r="A14" s="98">
        <v>1</v>
      </c>
      <c r="B14" s="98"/>
      <c r="C14" s="176">
        <f>[1]צנטרפוגות!I2</f>
        <v>0</v>
      </c>
      <c r="D14" s="177"/>
      <c r="E14" s="171"/>
      <c r="F14" s="99"/>
      <c r="G14" s="171"/>
      <c r="H14" s="99"/>
      <c r="I14" s="169"/>
      <c r="J14" s="99"/>
      <c r="K14" s="99"/>
      <c r="L14" s="99"/>
      <c r="M14" s="99"/>
      <c r="N14" s="99"/>
      <c r="O14" s="99"/>
      <c r="P14" s="99"/>
      <c r="Q14" s="99"/>
      <c r="R14" s="99"/>
      <c r="S14" s="99"/>
      <c r="T14" s="99"/>
      <c r="U14" s="99"/>
      <c r="V14" s="62"/>
      <c r="W14" s="99"/>
      <c r="X14" s="62"/>
      <c r="Y14" s="99"/>
      <c r="Z14" s="62"/>
      <c r="AA14" s="99"/>
      <c r="AB14" s="62"/>
      <c r="AC14" s="99"/>
      <c r="AD14" s="62"/>
      <c r="AE14" s="99"/>
      <c r="AF14" s="62"/>
      <c r="AG14" s="99"/>
      <c r="AH14" s="62"/>
      <c r="AI14" s="99"/>
      <c r="AJ14" s="62"/>
      <c r="AK14" s="99"/>
      <c r="AL14" s="62"/>
      <c r="AM14" s="99"/>
      <c r="AN14" s="62"/>
      <c r="AO14" s="99"/>
      <c r="AP14" s="62"/>
      <c r="AQ14" s="99"/>
      <c r="AR14" s="62"/>
      <c r="AS14" s="99"/>
      <c r="AT14" s="62"/>
      <c r="AU14" s="62"/>
      <c r="AV14" s="62"/>
      <c r="AW14" s="99"/>
      <c r="AX14" s="62"/>
      <c r="AY14" s="99"/>
      <c r="AZ14" s="62"/>
      <c r="BA14" s="99"/>
      <c r="BB14" s="62"/>
      <c r="BC14" s="99"/>
      <c r="BD14" s="62"/>
      <c r="BE14" s="99"/>
      <c r="BF14" s="62"/>
      <c r="BG14" s="99"/>
      <c r="BH14" s="62"/>
      <c r="BI14" s="178"/>
      <c r="BJ14" s="62"/>
      <c r="BK14" s="99"/>
      <c r="BL14" s="62"/>
      <c r="BM14" s="99"/>
      <c r="BN14" s="62"/>
      <c r="BO14" s="99"/>
      <c r="BP14" s="62"/>
      <c r="BQ14" s="99"/>
      <c r="BR14" s="62"/>
      <c r="BS14" s="99"/>
      <c r="BT14" s="62"/>
      <c r="BU14" s="99"/>
      <c r="BV14" s="62"/>
      <c r="BW14" s="99"/>
      <c r="BX14" s="62"/>
      <c r="BY14" s="99"/>
      <c r="BZ14" s="62"/>
      <c r="CA14" s="99"/>
      <c r="CB14" s="62"/>
      <c r="CC14" s="158"/>
      <c r="CD14" s="158"/>
      <c r="CE14" s="123"/>
    </row>
    <row r="15" spans="1:83" ht="12.75" customHeight="1" x14ac:dyDescent="0.25">
      <c r="A15" s="98">
        <v>2</v>
      </c>
      <c r="B15" s="98"/>
      <c r="C15" s="176">
        <f>[1]צנטרפוגות!I3</f>
        <v>119.60921366163623</v>
      </c>
      <c r="D15" s="179"/>
      <c r="E15" s="191"/>
      <c r="F15" s="99"/>
      <c r="G15" s="191"/>
      <c r="H15" s="99"/>
      <c r="I15" s="169"/>
      <c r="J15" s="99"/>
      <c r="K15" s="99"/>
      <c r="L15" s="99"/>
      <c r="M15" s="99"/>
      <c r="N15" s="99"/>
      <c r="O15" s="99"/>
      <c r="P15" s="99"/>
      <c r="Q15" s="99"/>
      <c r="R15" s="99"/>
      <c r="S15" s="99"/>
      <c r="T15" s="99"/>
      <c r="U15" s="99"/>
      <c r="V15" s="62"/>
      <c r="W15" s="99"/>
      <c r="X15" s="62"/>
      <c r="Y15" s="99"/>
      <c r="Z15" s="62"/>
      <c r="AA15" s="99"/>
      <c r="AB15" s="62"/>
      <c r="AC15" s="99"/>
      <c r="AD15" s="62"/>
      <c r="AE15" s="99"/>
      <c r="AF15" s="62"/>
      <c r="AG15" s="99"/>
      <c r="AH15" s="62"/>
      <c r="AI15" s="99"/>
      <c r="AJ15" s="62"/>
      <c r="AK15" s="99"/>
      <c r="AL15" s="62"/>
      <c r="AM15" s="99"/>
      <c r="AN15" s="62"/>
      <c r="AO15" s="99"/>
      <c r="AP15" s="62"/>
      <c r="AQ15" s="99"/>
      <c r="AR15" s="62"/>
      <c r="AS15" s="99"/>
      <c r="AT15" s="178"/>
      <c r="AU15" s="62"/>
      <c r="AV15" s="62"/>
      <c r="AW15" s="99"/>
      <c r="AX15" s="62"/>
      <c r="AY15" s="99"/>
      <c r="AZ15" s="62"/>
      <c r="BA15" s="99"/>
      <c r="BB15" s="62"/>
      <c r="BC15" s="99"/>
      <c r="BD15" s="62"/>
      <c r="BE15" s="99"/>
      <c r="BF15" s="62"/>
      <c r="BG15" s="99"/>
      <c r="BH15" s="62"/>
      <c r="BI15" s="178"/>
      <c r="BJ15" s="62"/>
      <c r="BK15" s="99"/>
      <c r="BL15" s="62"/>
      <c r="BM15" s="99"/>
      <c r="BN15" s="62"/>
      <c r="BO15" s="99"/>
      <c r="BP15" s="62"/>
      <c r="BQ15" s="99"/>
      <c r="BR15" s="62"/>
      <c r="BS15" s="99"/>
      <c r="BT15" s="62"/>
      <c r="BU15" s="99"/>
      <c r="BV15" s="62"/>
      <c r="BW15" s="99"/>
      <c r="BX15" s="62"/>
      <c r="BY15" s="99"/>
      <c r="BZ15" s="62"/>
      <c r="CA15" s="99"/>
      <c r="CB15" s="62"/>
      <c r="CC15" s="158"/>
      <c r="CD15" s="158"/>
      <c r="CE15" s="162"/>
    </row>
    <row r="16" spans="1:83" ht="12.75" customHeight="1" x14ac:dyDescent="0.25">
      <c r="A16" s="98">
        <v>3</v>
      </c>
      <c r="B16" s="98"/>
      <c r="C16" s="176">
        <f>[1]צנטרפוגות!I4</f>
        <v>121.84908657664813</v>
      </c>
      <c r="D16" s="179"/>
      <c r="E16" s="191"/>
      <c r="F16" s="99"/>
      <c r="G16" s="191"/>
      <c r="H16" s="99"/>
      <c r="I16" s="169"/>
      <c r="J16" s="99"/>
      <c r="K16" s="99"/>
      <c r="L16" s="99"/>
      <c r="M16" s="99"/>
      <c r="N16" s="99"/>
      <c r="O16" s="99"/>
      <c r="P16" s="99"/>
      <c r="Q16" s="99"/>
      <c r="R16" s="99"/>
      <c r="S16" s="99"/>
      <c r="T16" s="99"/>
      <c r="U16" s="99"/>
      <c r="V16" s="62"/>
      <c r="W16" s="99"/>
      <c r="X16" s="62"/>
      <c r="Y16" s="99"/>
      <c r="Z16" s="62"/>
      <c r="AA16" s="99"/>
      <c r="AB16" s="62"/>
      <c r="AC16" s="99"/>
      <c r="AD16" s="62"/>
      <c r="AE16" s="99"/>
      <c r="AF16" s="62"/>
      <c r="AG16" s="99"/>
      <c r="AH16" s="62"/>
      <c r="AI16" s="99"/>
      <c r="AJ16" s="62"/>
      <c r="AK16" s="99"/>
      <c r="AL16" s="62"/>
      <c r="AM16" s="99"/>
      <c r="AN16" s="62"/>
      <c r="AO16" s="99"/>
      <c r="AP16" s="62"/>
      <c r="AQ16" s="99"/>
      <c r="AR16" s="62"/>
      <c r="AS16" s="99"/>
      <c r="AT16" s="62"/>
      <c r="AU16" s="62"/>
      <c r="AV16" s="62"/>
      <c r="AW16" s="99"/>
      <c r="AX16" s="62"/>
      <c r="AY16" s="99"/>
      <c r="AZ16" s="62"/>
      <c r="BA16" s="99"/>
      <c r="BB16" s="62"/>
      <c r="BC16" s="99"/>
      <c r="BD16" s="62"/>
      <c r="BE16" s="99"/>
      <c r="BF16" s="62"/>
      <c r="BG16" s="99"/>
      <c r="BH16" s="62"/>
      <c r="BI16" s="178"/>
      <c r="BJ16" s="62"/>
      <c r="BK16" s="178"/>
      <c r="BL16" s="62"/>
      <c r="BM16" s="99"/>
      <c r="BN16" s="62"/>
      <c r="BO16" s="99"/>
      <c r="BP16" s="62"/>
      <c r="BQ16" s="99"/>
      <c r="BR16" s="62"/>
      <c r="BS16" s="99"/>
      <c r="BT16" s="62"/>
      <c r="BU16" s="99"/>
      <c r="BV16" s="62"/>
      <c r="BW16" s="99"/>
      <c r="BX16" s="62"/>
      <c r="BY16" s="99"/>
      <c r="BZ16" s="62"/>
      <c r="CA16" s="99"/>
      <c r="CB16" s="62"/>
      <c r="CC16" s="158"/>
      <c r="CD16" s="158"/>
      <c r="CE16" s="123"/>
    </row>
    <row r="17" spans="1:83" ht="12.75" customHeight="1" x14ac:dyDescent="0.25">
      <c r="A17" s="98">
        <v>4</v>
      </c>
      <c r="B17" s="98"/>
      <c r="C17" s="176">
        <f>[1]צנטרפוגות!I5</f>
        <v>117.6679904686259</v>
      </c>
      <c r="D17" s="179"/>
      <c r="E17" s="174"/>
      <c r="F17" s="99"/>
      <c r="G17" s="174"/>
      <c r="H17" s="99"/>
      <c r="I17" s="169"/>
      <c r="J17" s="99"/>
      <c r="K17" s="99"/>
      <c r="L17" s="99"/>
      <c r="M17" s="99"/>
      <c r="N17" s="99"/>
      <c r="O17" s="99"/>
      <c r="P17" s="99"/>
      <c r="Q17" s="99"/>
      <c r="R17" s="99"/>
      <c r="S17" s="99"/>
      <c r="T17" s="99"/>
      <c r="U17" s="99"/>
      <c r="V17" s="62"/>
      <c r="W17" s="99"/>
      <c r="X17" s="62"/>
      <c r="Y17" s="99"/>
      <c r="Z17" s="62"/>
      <c r="AA17" s="99"/>
      <c r="AB17" s="62"/>
      <c r="AC17" s="99"/>
      <c r="AD17" s="62"/>
      <c r="AE17" s="99"/>
      <c r="AF17" s="62"/>
      <c r="AG17" s="99"/>
      <c r="AH17" s="62"/>
      <c r="AI17" s="99"/>
      <c r="AJ17" s="62"/>
      <c r="AK17" s="99"/>
      <c r="AL17" s="62"/>
      <c r="AM17" s="99"/>
      <c r="AN17" s="62"/>
      <c r="AO17" s="99"/>
      <c r="AP17" s="62"/>
      <c r="AQ17" s="99"/>
      <c r="AR17" s="62"/>
      <c r="AS17" s="99"/>
      <c r="AT17" s="62"/>
      <c r="AU17" s="62"/>
      <c r="AV17" s="62"/>
      <c r="AW17" s="99"/>
      <c r="AX17" s="62"/>
      <c r="AY17" s="99"/>
      <c r="AZ17" s="62"/>
      <c r="BA17" s="99"/>
      <c r="BB17" s="62"/>
      <c r="BC17" s="99"/>
      <c r="BD17" s="62"/>
      <c r="BE17" s="99"/>
      <c r="BF17" s="62"/>
      <c r="BG17" s="99"/>
      <c r="BH17" s="62"/>
      <c r="BI17" s="178"/>
      <c r="BJ17" s="62"/>
      <c r="BK17" s="99"/>
      <c r="BL17" s="62"/>
      <c r="BM17" s="99"/>
      <c r="BN17" s="62"/>
      <c r="BO17" s="99"/>
      <c r="BP17" s="62"/>
      <c r="BQ17" s="99"/>
      <c r="BR17" s="62"/>
      <c r="BS17" s="99"/>
      <c r="BT17" s="62"/>
      <c r="BU17" s="99"/>
      <c r="BV17" s="62"/>
      <c r="BW17" s="99"/>
      <c r="BX17" s="62"/>
      <c r="BY17" s="99"/>
      <c r="BZ17" s="62"/>
      <c r="CA17" s="99"/>
      <c r="CB17" s="62"/>
      <c r="CC17" s="158"/>
      <c r="CD17" s="158"/>
      <c r="CE17" s="123"/>
    </row>
    <row r="18" spans="1:83" ht="12.75" customHeight="1" x14ac:dyDescent="0.25">
      <c r="A18" s="98">
        <v>5</v>
      </c>
      <c r="B18" s="98"/>
      <c r="C18" s="176">
        <f>[1]צנטרפוגות!I6</f>
        <v>119.01191421763303</v>
      </c>
      <c r="D18" s="179"/>
      <c r="E18" s="191">
        <f>(0.208+0.205)/2</f>
        <v>0.20649999999999999</v>
      </c>
      <c r="F18" s="99"/>
      <c r="G18" s="191">
        <f>(0.659+0.662)/2</f>
        <v>0.66050000000000009</v>
      </c>
      <c r="H18" s="99"/>
      <c r="I18" s="169">
        <f>100%-G18</f>
        <v>0.33949999999999991</v>
      </c>
      <c r="J18" s="99"/>
      <c r="K18" s="99"/>
      <c r="L18" s="99"/>
      <c r="M18" s="99"/>
      <c r="N18" s="99"/>
      <c r="O18" s="99"/>
      <c r="P18" s="99"/>
      <c r="Q18" s="99"/>
      <c r="R18" s="99"/>
      <c r="S18" s="99"/>
      <c r="T18" s="99"/>
      <c r="U18" s="99"/>
      <c r="V18" s="62"/>
      <c r="W18" s="99"/>
      <c r="X18" s="99"/>
      <c r="Y18" s="99"/>
      <c r="Z18" s="62"/>
      <c r="AA18" s="99"/>
      <c r="AB18" s="62"/>
      <c r="AC18" s="99"/>
      <c r="AD18" s="62"/>
      <c r="AE18" s="99"/>
      <c r="AF18" s="62"/>
      <c r="AG18" s="99"/>
      <c r="AH18" s="62"/>
      <c r="AI18" s="99"/>
      <c r="AJ18" s="62"/>
      <c r="AK18" s="99"/>
      <c r="AL18" s="62"/>
      <c r="AM18" s="62"/>
      <c r="AN18" s="62"/>
      <c r="AO18" s="99"/>
      <c r="AP18" s="62"/>
      <c r="AQ18" s="99"/>
      <c r="AR18" s="62"/>
      <c r="AS18" s="99"/>
      <c r="AT18" s="62"/>
      <c r="AU18" s="99"/>
      <c r="AV18" s="62"/>
      <c r="AW18" s="99"/>
      <c r="AX18" s="62"/>
      <c r="AY18" s="99"/>
      <c r="AZ18" s="62"/>
      <c r="BA18" s="99"/>
      <c r="BB18" s="62"/>
      <c r="BC18" s="99"/>
      <c r="BD18" s="62"/>
      <c r="BE18" s="99"/>
      <c r="BF18" s="62"/>
      <c r="BG18" s="99"/>
      <c r="BH18" s="62"/>
      <c r="BI18" s="99"/>
      <c r="BJ18" s="62"/>
      <c r="BK18" s="99"/>
      <c r="BL18" s="62"/>
      <c r="BM18" s="99"/>
      <c r="BN18" s="62"/>
      <c r="BO18" s="99"/>
      <c r="BP18" s="62"/>
      <c r="BQ18" s="99"/>
      <c r="BR18" s="62"/>
      <c r="BS18" s="99"/>
      <c r="BT18" s="62"/>
      <c r="BU18" s="99"/>
      <c r="BV18" s="62"/>
      <c r="BW18" s="99"/>
      <c r="BX18" s="62"/>
      <c r="BY18" s="99"/>
      <c r="BZ18" s="62"/>
      <c r="CA18" s="99"/>
      <c r="CB18" s="62"/>
      <c r="CC18" s="158"/>
      <c r="CD18" s="158"/>
      <c r="CE18" s="123"/>
    </row>
    <row r="19" spans="1:83" ht="12.75" customHeight="1" x14ac:dyDescent="0.25">
      <c r="A19" s="98">
        <v>6</v>
      </c>
      <c r="B19" s="98"/>
      <c r="C19" s="176">
        <f>[1]צנטרפוגות!I7</f>
        <v>91.984114376489273</v>
      </c>
      <c r="D19" s="179"/>
      <c r="E19" s="191"/>
      <c r="F19" s="99"/>
      <c r="G19" s="191"/>
      <c r="H19" s="99"/>
      <c r="I19" s="99"/>
      <c r="J19" s="99"/>
      <c r="K19" s="99"/>
      <c r="L19" s="99"/>
      <c r="M19" s="99"/>
      <c r="N19" s="99"/>
      <c r="O19" s="99"/>
      <c r="P19" s="99"/>
      <c r="Q19" s="99"/>
      <c r="R19" s="99"/>
      <c r="S19" s="99"/>
      <c r="T19" s="99"/>
      <c r="U19" s="99"/>
      <c r="V19" s="62"/>
      <c r="W19" s="99"/>
      <c r="X19" s="62"/>
      <c r="Y19" s="99"/>
      <c r="Z19" s="62"/>
      <c r="AA19" s="99"/>
      <c r="AB19" s="62"/>
      <c r="AC19" s="99"/>
      <c r="AD19" s="62"/>
      <c r="AE19" s="99"/>
      <c r="AF19" s="62"/>
      <c r="AG19" s="99"/>
      <c r="AH19" s="62"/>
      <c r="AI19" s="99"/>
      <c r="AJ19" s="62"/>
      <c r="AK19" s="99"/>
      <c r="AL19" s="62"/>
      <c r="AM19" s="99"/>
      <c r="AN19" s="62"/>
      <c r="AO19" s="99"/>
      <c r="AP19" s="62"/>
      <c r="AQ19" s="99"/>
      <c r="AR19" s="62"/>
      <c r="AS19" s="99"/>
      <c r="AT19" s="62"/>
      <c r="AU19" s="62"/>
      <c r="AV19" s="62"/>
      <c r="AW19" s="99"/>
      <c r="AX19" s="62"/>
      <c r="AY19" s="99"/>
      <c r="AZ19" s="62"/>
      <c r="BA19" s="99"/>
      <c r="BB19" s="62"/>
      <c r="BC19" s="99"/>
      <c r="BD19" s="62"/>
      <c r="BE19" s="99"/>
      <c r="BF19" s="62"/>
      <c r="BG19" s="99"/>
      <c r="BH19" s="62"/>
      <c r="BI19" s="178"/>
      <c r="BJ19" s="62"/>
      <c r="BK19" s="99"/>
      <c r="BL19" s="62"/>
      <c r="BM19" s="99"/>
      <c r="BN19" s="62"/>
      <c r="BO19" s="99"/>
      <c r="BP19" s="62"/>
      <c r="BQ19" s="99"/>
      <c r="BR19" s="62"/>
      <c r="BS19" s="99"/>
      <c r="BT19" s="62"/>
      <c r="BU19" s="99"/>
      <c r="BV19" s="62"/>
      <c r="BW19" s="99"/>
      <c r="BX19" s="62"/>
      <c r="BY19" s="99"/>
      <c r="BZ19" s="62"/>
      <c r="CA19" s="99"/>
      <c r="CB19" s="62"/>
      <c r="CC19" s="158"/>
      <c r="CD19" s="158"/>
      <c r="CE19" s="123"/>
    </row>
    <row r="20" spans="1:83" ht="12.75" customHeight="1" x14ac:dyDescent="0.25">
      <c r="A20" s="98">
        <v>7</v>
      </c>
      <c r="B20" s="98"/>
      <c r="C20" s="176">
        <f>[1]צנטרפוגות!I8</f>
        <v>21.204130262112788</v>
      </c>
      <c r="D20" s="179"/>
      <c r="E20" s="191"/>
      <c r="F20" s="99"/>
      <c r="G20" s="191"/>
      <c r="H20" s="99"/>
      <c r="I20" s="169"/>
      <c r="J20" s="99"/>
      <c r="K20" s="99"/>
      <c r="L20" s="99"/>
      <c r="M20" s="99"/>
      <c r="N20" s="99"/>
      <c r="O20" s="99"/>
      <c r="P20" s="99"/>
      <c r="Q20" s="99"/>
      <c r="R20" s="99"/>
      <c r="S20" s="99"/>
      <c r="T20" s="99"/>
      <c r="U20" s="99"/>
      <c r="V20" s="99"/>
      <c r="W20" s="99"/>
      <c r="X20" s="99"/>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c r="BE20" s="178"/>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5">
      <c r="A21" s="98">
        <v>8</v>
      </c>
      <c r="B21" s="98"/>
      <c r="C21" s="176">
        <f>[1]צנטרפוגות!I9</f>
        <v>0</v>
      </c>
      <c r="D21" s="179"/>
      <c r="E21" s="191"/>
      <c r="F21" s="99"/>
      <c r="G21" s="191"/>
      <c r="H21" s="99"/>
      <c r="I21" s="169"/>
      <c r="J21" s="99"/>
      <c r="K21" s="99"/>
      <c r="L21" s="99"/>
      <c r="M21" s="99"/>
      <c r="N21" s="99"/>
      <c r="O21" s="99"/>
      <c r="P21" s="99"/>
      <c r="Q21" s="99"/>
      <c r="R21" s="62"/>
      <c r="S21" s="99"/>
      <c r="T21" s="99"/>
      <c r="U21" s="99"/>
      <c r="V21" s="62"/>
      <c r="W21" s="99"/>
      <c r="X21" s="99"/>
      <c r="Y21" s="62"/>
      <c r="Z21" s="62"/>
      <c r="AA21" s="99"/>
      <c r="AB21" s="62"/>
      <c r="AC21" s="99"/>
      <c r="AD21" s="62"/>
      <c r="AE21" s="99"/>
      <c r="AF21" s="62"/>
      <c r="AG21" s="99"/>
      <c r="AH21" s="62"/>
      <c r="AI21" s="99"/>
      <c r="AJ21" s="62"/>
      <c r="AK21" s="99"/>
      <c r="AL21" s="62"/>
      <c r="AM21" s="99"/>
      <c r="AN21" s="62"/>
      <c r="AO21" s="99"/>
      <c r="AP21" s="62"/>
      <c r="AQ21" s="99"/>
      <c r="AR21" s="62"/>
      <c r="AS21" s="99"/>
      <c r="AT21" s="62"/>
      <c r="AU21" s="99"/>
      <c r="AV21" s="62"/>
      <c r="AW21" s="99"/>
      <c r="AX21" s="62"/>
      <c r="AY21" s="99"/>
      <c r="AZ21" s="62"/>
      <c r="BA21" s="99"/>
      <c r="BB21" s="62"/>
      <c r="BC21" s="99"/>
      <c r="BD21" s="62"/>
      <c r="BE21" s="99"/>
      <c r="BF21" s="62"/>
      <c r="BG21" s="99"/>
      <c r="BH21" s="62"/>
      <c r="BI21" s="99"/>
      <c r="BJ21" s="62"/>
      <c r="BK21" s="99"/>
      <c r="BL21" s="62"/>
      <c r="BM21" s="99"/>
      <c r="BN21" s="62"/>
      <c r="BO21" s="99"/>
      <c r="BP21" s="62"/>
      <c r="BQ21" s="99"/>
      <c r="BR21" s="62"/>
      <c r="BS21" s="99"/>
      <c r="BT21" s="62"/>
      <c r="BU21" s="99"/>
      <c r="BV21" s="62"/>
      <c r="BW21" s="99"/>
      <c r="BX21" s="62"/>
      <c r="BY21" s="99"/>
      <c r="BZ21" s="62"/>
      <c r="CA21" s="99"/>
      <c r="CB21" s="62"/>
      <c r="CC21" s="158"/>
      <c r="CD21" s="158"/>
      <c r="CE21" s="123"/>
    </row>
    <row r="22" spans="1:83" ht="12.75" customHeight="1" x14ac:dyDescent="0.25">
      <c r="A22" s="98">
        <v>9</v>
      </c>
      <c r="B22" s="98"/>
      <c r="C22" s="176">
        <f>[1]צנטרפוגות!I10</f>
        <v>110.79904686258935</v>
      </c>
      <c r="D22" s="179"/>
      <c r="E22" s="190"/>
      <c r="F22" s="99"/>
      <c r="G22" s="191"/>
      <c r="H22" s="99"/>
      <c r="I22" s="169"/>
      <c r="J22" s="99"/>
      <c r="K22" s="99"/>
      <c r="L22" s="99"/>
      <c r="M22" s="99"/>
      <c r="N22" s="99"/>
      <c r="O22" s="99"/>
      <c r="P22" s="99"/>
      <c r="Q22" s="99"/>
      <c r="R22" s="99"/>
      <c r="S22" s="99"/>
      <c r="T22" s="99"/>
      <c r="U22" s="99"/>
      <c r="V22" s="62"/>
      <c r="W22" s="99"/>
      <c r="X22" s="62"/>
      <c r="Y22" s="99"/>
      <c r="Z22" s="62"/>
      <c r="AA22" s="99"/>
      <c r="AB22" s="62"/>
      <c r="AC22" s="99"/>
      <c r="AD22" s="62"/>
      <c r="AE22" s="99"/>
      <c r="AF22" s="62"/>
      <c r="AG22" s="99"/>
      <c r="AH22" s="62"/>
      <c r="AI22" s="99"/>
      <c r="AJ22" s="62"/>
      <c r="AK22" s="99"/>
      <c r="AL22" s="62"/>
      <c r="AM22" s="99"/>
      <c r="AN22" s="62"/>
      <c r="AO22" s="99"/>
      <c r="AP22" s="62"/>
      <c r="AQ22" s="99"/>
      <c r="AR22" s="62"/>
      <c r="AS22" s="99"/>
      <c r="AT22" s="62"/>
      <c r="AU22" s="99"/>
      <c r="AV22" s="62"/>
      <c r="AW22" s="99"/>
      <c r="AX22" s="62"/>
      <c r="AY22" s="99"/>
      <c r="AZ22" s="62"/>
      <c r="BA22" s="99"/>
      <c r="BB22" s="62"/>
      <c r="BC22" s="99"/>
      <c r="BD22" s="62"/>
      <c r="BE22" s="99"/>
      <c r="BF22" s="62"/>
      <c r="BG22" s="99"/>
      <c r="BH22" s="62"/>
      <c r="BI22" s="99"/>
      <c r="BJ22" s="62"/>
      <c r="BK22" s="99"/>
      <c r="BL22" s="62"/>
      <c r="BM22" s="99"/>
      <c r="BN22" s="62"/>
      <c r="BO22" s="99"/>
      <c r="BP22" s="62"/>
      <c r="BQ22" s="99"/>
      <c r="BR22" s="62"/>
      <c r="BS22" s="99"/>
      <c r="BT22" s="62"/>
      <c r="BU22" s="99"/>
      <c r="BV22" s="62"/>
      <c r="BW22" s="99"/>
      <c r="BX22" s="62"/>
      <c r="BY22" s="99"/>
      <c r="BZ22" s="62"/>
      <c r="CA22" s="99"/>
      <c r="CB22" s="62"/>
      <c r="CC22" s="158"/>
      <c r="CD22" s="158"/>
      <c r="CE22" s="123"/>
    </row>
    <row r="23" spans="1:83" ht="12.75" customHeight="1" x14ac:dyDescent="0.25">
      <c r="A23" s="98">
        <v>10</v>
      </c>
      <c r="B23" s="98"/>
      <c r="C23" s="176">
        <f>[1]צנטרפוגות!I11</f>
        <v>106.31930103256553</v>
      </c>
      <c r="D23" s="179"/>
      <c r="E23" s="191"/>
      <c r="F23" s="99"/>
      <c r="G23" s="191"/>
      <c r="H23" s="99"/>
      <c r="I23" s="16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5">
      <c r="A24" s="98">
        <v>11</v>
      </c>
      <c r="B24" s="98"/>
      <c r="C24" s="176">
        <f>[1]צנטרפוגות!I12</f>
        <v>104.52740270055598</v>
      </c>
      <c r="D24" s="179"/>
      <c r="E24" s="191"/>
      <c r="F24" s="99"/>
      <c r="G24" s="191"/>
      <c r="H24" s="99"/>
      <c r="I24" s="169"/>
      <c r="J24" s="99"/>
      <c r="K24" s="99"/>
      <c r="L24" s="99"/>
      <c r="M24" s="99"/>
      <c r="N24" s="99"/>
      <c r="O24" s="99"/>
      <c r="P24" s="99"/>
      <c r="Q24" s="99"/>
      <c r="R24" s="99"/>
      <c r="S24" s="99"/>
      <c r="T24" s="99"/>
      <c r="U24" s="99"/>
      <c r="V24" s="62"/>
      <c r="W24" s="99"/>
      <c r="X24" s="62"/>
      <c r="Y24" s="99"/>
      <c r="Z24" s="62"/>
      <c r="AA24" s="99"/>
      <c r="AB24" s="62"/>
      <c r="AC24" s="99"/>
      <c r="AD24" s="62"/>
      <c r="AE24" s="99"/>
      <c r="AF24" s="62"/>
      <c r="AG24" s="99"/>
      <c r="AH24" s="62"/>
      <c r="AI24" s="99"/>
      <c r="AJ24" s="62"/>
      <c r="AK24" s="99"/>
      <c r="AL24" s="62"/>
      <c r="AM24" s="99"/>
      <c r="AN24" s="62"/>
      <c r="AO24" s="99"/>
      <c r="AP24" s="62"/>
      <c r="AQ24" s="99"/>
      <c r="AR24" s="62"/>
      <c r="AS24" s="99"/>
      <c r="AT24" s="62"/>
      <c r="AU24" s="99"/>
      <c r="AV24" s="62"/>
      <c r="AW24" s="99"/>
      <c r="AX24" s="62"/>
      <c r="AY24" s="99"/>
      <c r="AZ24" s="62"/>
      <c r="BA24" s="99"/>
      <c r="BB24" s="62"/>
      <c r="BC24" s="99"/>
      <c r="BD24" s="62"/>
      <c r="BE24" s="99"/>
      <c r="BF24" s="62"/>
      <c r="BG24" s="99"/>
      <c r="BH24" s="62"/>
      <c r="BI24" s="99"/>
      <c r="BJ24" s="62"/>
      <c r="BK24" s="99"/>
      <c r="BL24" s="62"/>
      <c r="BM24" s="99"/>
      <c r="BN24" s="62"/>
      <c r="BO24" s="99"/>
      <c r="BP24" s="62"/>
      <c r="BQ24" s="99"/>
      <c r="BR24" s="62"/>
      <c r="BS24" s="99"/>
      <c r="BT24" s="62"/>
      <c r="BU24" s="99"/>
      <c r="BV24" s="62"/>
      <c r="BW24" s="99"/>
      <c r="BX24" s="62"/>
      <c r="BY24" s="99"/>
      <c r="BZ24" s="62"/>
      <c r="CA24" s="99"/>
      <c r="CB24" s="62"/>
      <c r="CC24" s="158"/>
      <c r="CD24" s="158"/>
      <c r="CE24" s="123"/>
    </row>
    <row r="25" spans="1:83" ht="12.75" customHeight="1" x14ac:dyDescent="0.25">
      <c r="A25" s="98">
        <v>12</v>
      </c>
      <c r="B25" s="98"/>
      <c r="C25" s="176">
        <f>[1]צנטרפוגות!I13</f>
        <v>110.35107227958699</v>
      </c>
      <c r="D25" s="179"/>
      <c r="E25" s="191">
        <f>(0.207+0.203)/2</f>
        <v>0.20500000000000002</v>
      </c>
      <c r="F25" s="99"/>
      <c r="G25" s="191">
        <f>(0.684+0.714)/2</f>
        <v>0.69900000000000007</v>
      </c>
      <c r="H25" s="99"/>
      <c r="I25" s="169">
        <f>100%-G25</f>
        <v>0.30099999999999993</v>
      </c>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180"/>
      <c r="BR25" s="99"/>
      <c r="BS25" s="180"/>
      <c r="BT25" s="99"/>
      <c r="BU25" s="99"/>
      <c r="BV25" s="99"/>
      <c r="BW25" s="181"/>
      <c r="BX25" s="99"/>
      <c r="BY25" s="99"/>
      <c r="BZ25" s="99"/>
      <c r="CA25" s="181"/>
      <c r="CB25" s="99"/>
      <c r="CC25" s="158"/>
      <c r="CD25" s="158"/>
      <c r="CE25" s="123"/>
    </row>
    <row r="26" spans="1:83" ht="12.75" customHeight="1" x14ac:dyDescent="0.25">
      <c r="A26" s="98">
        <v>13</v>
      </c>
      <c r="B26" s="98"/>
      <c r="C26" s="176">
        <f>[1]צנטרפוגות!I14</f>
        <v>111.99364575059572</v>
      </c>
      <c r="D26" s="179"/>
      <c r="E26" s="191"/>
      <c r="F26" s="99"/>
      <c r="G26" s="191"/>
      <c r="H26" s="99"/>
      <c r="I26" s="169"/>
      <c r="J26" s="99"/>
      <c r="K26" s="99"/>
      <c r="L26" s="99"/>
      <c r="M26" s="99"/>
      <c r="N26" s="99"/>
      <c r="O26" s="99"/>
      <c r="P26" s="99"/>
      <c r="Q26" s="99"/>
      <c r="R26" s="99"/>
      <c r="S26" s="99"/>
      <c r="T26" s="99"/>
      <c r="U26" s="99"/>
      <c r="V26" s="62"/>
      <c r="W26" s="99"/>
      <c r="X26" s="99"/>
      <c r="Y26" s="180"/>
      <c r="Z26" s="99"/>
      <c r="AA26" s="180"/>
      <c r="AB26" s="99"/>
      <c r="AC26" s="99"/>
      <c r="AD26" s="99"/>
      <c r="AE26" s="99"/>
      <c r="AF26" s="99"/>
      <c r="AG26" s="99"/>
      <c r="AH26" s="99"/>
      <c r="AI26" s="99"/>
      <c r="AJ26" s="99"/>
      <c r="AK26" s="99"/>
      <c r="AL26" s="99"/>
      <c r="AM26" s="181"/>
      <c r="AN26" s="99"/>
      <c r="AO26" s="99"/>
      <c r="AP26" s="99"/>
      <c r="AQ26" s="99"/>
      <c r="AR26" s="99"/>
      <c r="AS26" s="99"/>
      <c r="AT26" s="99"/>
      <c r="AU26" s="181"/>
      <c r="AV26" s="99"/>
      <c r="AW26" s="99"/>
      <c r="AX26" s="99"/>
      <c r="AY26" s="181"/>
      <c r="AZ26" s="99"/>
      <c r="BA26" s="99"/>
      <c r="BB26" s="99"/>
      <c r="BC26" s="99"/>
      <c r="BD26" s="99"/>
      <c r="BE26" s="99"/>
      <c r="BF26" s="99"/>
      <c r="BG26" s="99"/>
      <c r="BH26" s="99"/>
      <c r="BI26" s="99"/>
      <c r="BJ26" s="99"/>
      <c r="BK26" s="99"/>
      <c r="BL26" s="99"/>
      <c r="BM26" s="99"/>
      <c r="BN26" s="99"/>
      <c r="BO26" s="99"/>
      <c r="BP26" s="99"/>
      <c r="BQ26" s="181"/>
      <c r="BR26" s="99"/>
      <c r="BS26" s="181"/>
      <c r="BT26" s="99"/>
      <c r="BU26" s="99"/>
      <c r="BV26" s="99"/>
      <c r="BW26" s="181"/>
      <c r="BX26" s="99"/>
      <c r="BY26" s="99"/>
      <c r="BZ26" s="99"/>
      <c r="CA26" s="181"/>
      <c r="CB26" s="99"/>
      <c r="CC26" s="158"/>
      <c r="CD26" s="158"/>
      <c r="CE26" s="123"/>
    </row>
    <row r="27" spans="1:83" ht="12.75" customHeight="1" x14ac:dyDescent="0.25">
      <c r="A27" s="98">
        <v>14</v>
      </c>
      <c r="B27" s="98"/>
      <c r="C27" s="176">
        <f>[1]צנטרפוגות!I15</f>
        <v>59.132644956314543</v>
      </c>
      <c r="D27" s="179"/>
      <c r="E27" s="191"/>
      <c r="F27" s="99"/>
      <c r="G27" s="191"/>
      <c r="H27" s="99"/>
      <c r="I27" s="16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5">
      <c r="A28" s="98">
        <v>15</v>
      </c>
      <c r="B28" s="98"/>
      <c r="C28" s="176">
        <f>[1]צנטרפוגות!I16</f>
        <v>3.4344718030182682</v>
      </c>
      <c r="D28" s="179"/>
      <c r="E28" s="191"/>
      <c r="F28" s="99"/>
      <c r="G28" s="191"/>
      <c r="H28" s="99"/>
      <c r="I28" s="169"/>
      <c r="J28" s="99"/>
      <c r="K28" s="99"/>
      <c r="L28" s="99"/>
      <c r="M28" s="99"/>
      <c r="N28" s="99"/>
      <c r="O28" s="99"/>
      <c r="P28" s="99"/>
      <c r="Q28" s="99"/>
      <c r="R28" s="99"/>
      <c r="S28" s="99"/>
      <c r="T28" s="99"/>
      <c r="U28" s="99"/>
      <c r="V28" s="99"/>
      <c r="W28" s="99"/>
      <c r="X28" s="99"/>
      <c r="Y28" s="99"/>
      <c r="Z28" s="99"/>
      <c r="AA28" s="180"/>
      <c r="AB28" s="99"/>
      <c r="AC28" s="99"/>
      <c r="AD28" s="99"/>
      <c r="AE28" s="99"/>
      <c r="AF28" s="99"/>
      <c r="AG28" s="99"/>
      <c r="AH28" s="99"/>
      <c r="AI28" s="99"/>
      <c r="AJ28" s="99"/>
      <c r="AK28" s="99"/>
      <c r="AL28" s="99"/>
      <c r="AM28" s="181"/>
      <c r="AN28" s="99"/>
      <c r="AO28" s="99"/>
      <c r="AP28" s="99"/>
      <c r="AQ28" s="99"/>
      <c r="AR28" s="99"/>
      <c r="AS28" s="99"/>
      <c r="AT28" s="99"/>
      <c r="AU28" s="181"/>
      <c r="AV28" s="99"/>
      <c r="AW28" s="99"/>
      <c r="AX28" s="99"/>
      <c r="AY28" s="181"/>
      <c r="AZ28" s="99"/>
      <c r="BA28" s="99"/>
      <c r="BB28" s="99"/>
      <c r="BC28" s="99"/>
      <c r="BD28" s="99"/>
      <c r="BE28" s="99"/>
      <c r="BF28" s="99"/>
      <c r="BG28" s="99"/>
      <c r="BH28" s="99"/>
      <c r="BI28" s="99"/>
      <c r="BJ28" s="99"/>
      <c r="BK28" s="99"/>
      <c r="BL28" s="99"/>
      <c r="BM28" s="99"/>
      <c r="BN28" s="99"/>
      <c r="BO28" s="99"/>
      <c r="BP28" s="99"/>
      <c r="BQ28" s="181"/>
      <c r="BR28" s="99"/>
      <c r="BS28" s="181"/>
      <c r="BT28" s="99"/>
      <c r="BU28" s="99"/>
      <c r="BV28" s="99"/>
      <c r="BW28" s="181"/>
      <c r="BX28" s="99"/>
      <c r="BY28" s="99"/>
      <c r="BZ28" s="99"/>
      <c r="CA28" s="181"/>
      <c r="CB28" s="99"/>
      <c r="CC28" s="158"/>
      <c r="CD28" s="158"/>
      <c r="CE28" s="123"/>
    </row>
    <row r="29" spans="1:83" ht="12.75" customHeight="1" x14ac:dyDescent="0.25">
      <c r="A29" s="98">
        <v>16</v>
      </c>
      <c r="B29" s="98"/>
      <c r="C29" s="176">
        <f>[1]צנטרפוגות!I17</f>
        <v>77.79825258141382</v>
      </c>
      <c r="D29" s="179"/>
      <c r="E29" s="191"/>
      <c r="F29" s="99"/>
      <c r="G29" s="191"/>
      <c r="H29" s="99"/>
      <c r="I29" s="169"/>
      <c r="J29" s="99"/>
      <c r="K29" s="99"/>
      <c r="L29" s="99"/>
      <c r="M29" s="99"/>
      <c r="N29" s="99"/>
      <c r="O29" s="99"/>
      <c r="P29" s="99"/>
      <c r="Q29" s="99"/>
      <c r="R29" s="99"/>
      <c r="S29" s="99"/>
      <c r="T29" s="99"/>
      <c r="U29" s="99"/>
      <c r="V29" s="99"/>
      <c r="W29" s="99"/>
      <c r="X29" s="99"/>
      <c r="Y29" s="180"/>
      <c r="Z29" s="99"/>
      <c r="AA29" s="180"/>
      <c r="AB29" s="99"/>
      <c r="AC29" s="99"/>
      <c r="AD29" s="99"/>
      <c r="AE29" s="99"/>
      <c r="AF29" s="99"/>
      <c r="AG29" s="99"/>
      <c r="AH29" s="99"/>
      <c r="AI29" s="99"/>
      <c r="AJ29" s="99"/>
      <c r="AK29" s="99"/>
      <c r="AL29" s="99"/>
      <c r="AM29" s="180"/>
      <c r="AN29" s="99"/>
      <c r="AO29" s="99"/>
      <c r="AP29" s="99"/>
      <c r="AQ29" s="99"/>
      <c r="AR29" s="99"/>
      <c r="AS29" s="99"/>
      <c r="AT29" s="99"/>
      <c r="AU29" s="180"/>
      <c r="AV29" s="99"/>
      <c r="AW29" s="99"/>
      <c r="AX29" s="99"/>
      <c r="AY29" s="180"/>
      <c r="AZ29" s="99"/>
      <c r="BA29" s="99"/>
      <c r="BB29" s="99"/>
      <c r="BC29" s="99"/>
      <c r="BD29" s="99"/>
      <c r="BE29" s="99"/>
      <c r="BF29" s="99"/>
      <c r="BG29" s="99"/>
      <c r="BH29" s="99"/>
      <c r="BI29" s="99"/>
      <c r="BJ29" s="99"/>
      <c r="BK29" s="99"/>
      <c r="BL29" s="99"/>
      <c r="BM29" s="99"/>
      <c r="BN29" s="99"/>
      <c r="BO29" s="99"/>
      <c r="BP29" s="99"/>
      <c r="BQ29" s="180"/>
      <c r="BR29" s="99"/>
      <c r="BS29" s="180"/>
      <c r="BT29" s="99"/>
      <c r="BU29" s="99"/>
      <c r="BV29" s="99"/>
      <c r="BW29" s="181"/>
      <c r="BX29" s="99"/>
      <c r="BY29" s="99"/>
      <c r="BZ29" s="99"/>
      <c r="CA29" s="181"/>
      <c r="CB29" s="99"/>
      <c r="CC29" s="158"/>
      <c r="CD29" s="158"/>
      <c r="CE29" s="123"/>
    </row>
    <row r="30" spans="1:83" ht="12.75" customHeight="1" x14ac:dyDescent="0.25">
      <c r="A30" s="98">
        <v>17</v>
      </c>
      <c r="B30" s="98"/>
      <c r="C30" s="176">
        <f>[1]צנטרפוגות!I18</f>
        <v>112.44162033359808</v>
      </c>
      <c r="D30" s="179"/>
      <c r="E30" s="191"/>
      <c r="F30" s="99"/>
      <c r="G30" s="191"/>
      <c r="H30" s="99"/>
      <c r="I30" s="169"/>
      <c r="J30" s="99"/>
      <c r="K30" s="99"/>
      <c r="L30" s="99"/>
      <c r="M30" s="99"/>
      <c r="N30" s="99"/>
      <c r="O30" s="99"/>
      <c r="P30" s="99"/>
      <c r="Q30" s="99"/>
      <c r="R30" s="99"/>
      <c r="S30" s="99"/>
      <c r="T30" s="99"/>
      <c r="U30" s="99"/>
      <c r="V30" s="99"/>
      <c r="W30" s="99"/>
      <c r="X30" s="99"/>
      <c r="Y30" s="180"/>
      <c r="Z30" s="99"/>
      <c r="AA30" s="180"/>
      <c r="AB30" s="99"/>
      <c r="AC30" s="99"/>
      <c r="AD30" s="99"/>
      <c r="AE30" s="99"/>
      <c r="AF30" s="99"/>
      <c r="AG30" s="99"/>
      <c r="AH30" s="99"/>
      <c r="AI30" s="99"/>
      <c r="AJ30" s="99"/>
      <c r="AK30" s="99"/>
      <c r="AL30" s="99"/>
      <c r="AM30" s="181"/>
      <c r="AN30" s="99"/>
      <c r="AO30" s="99"/>
      <c r="AP30" s="99"/>
      <c r="AQ30" s="99"/>
      <c r="AR30" s="99"/>
      <c r="AS30" s="99"/>
      <c r="AT30" s="99"/>
      <c r="AU30" s="181"/>
      <c r="AV30" s="99"/>
      <c r="AW30" s="99"/>
      <c r="AX30" s="99"/>
      <c r="AY30" s="181"/>
      <c r="AZ30" s="99"/>
      <c r="BA30" s="99"/>
      <c r="BB30" s="99"/>
      <c r="BC30" s="99"/>
      <c r="BD30" s="99"/>
      <c r="BE30" s="99"/>
      <c r="BF30" s="99"/>
      <c r="BG30" s="99"/>
      <c r="BH30" s="99"/>
      <c r="BI30" s="99"/>
      <c r="BJ30" s="99"/>
      <c r="BK30" s="99"/>
      <c r="BL30" s="99"/>
      <c r="BM30" s="99"/>
      <c r="BN30" s="99"/>
      <c r="BO30" s="99"/>
      <c r="BP30" s="99"/>
      <c r="BQ30" s="181"/>
      <c r="BR30" s="99"/>
      <c r="BS30" s="181"/>
      <c r="BT30" s="99"/>
      <c r="BU30" s="99"/>
      <c r="BV30" s="99"/>
      <c r="BW30" s="181"/>
      <c r="BX30" s="99"/>
      <c r="BY30" s="99"/>
      <c r="BZ30" s="99"/>
      <c r="CA30" s="181"/>
      <c r="CB30" s="99"/>
      <c r="CC30" s="158"/>
      <c r="CD30" s="158"/>
      <c r="CE30" s="123"/>
    </row>
    <row r="31" spans="1:83" ht="12.75" customHeight="1" x14ac:dyDescent="0.25">
      <c r="A31" s="98">
        <v>18</v>
      </c>
      <c r="B31" s="98"/>
      <c r="C31" s="176">
        <f>[1]צנטרפוגות!I19</f>
        <v>99.599682287529788</v>
      </c>
      <c r="D31" s="177"/>
      <c r="E31" s="174"/>
      <c r="F31" s="99"/>
      <c r="G31" s="174"/>
      <c r="H31" s="99"/>
      <c r="I31" s="169"/>
      <c r="J31" s="99"/>
      <c r="K31" s="99"/>
      <c r="L31" s="99"/>
      <c r="M31" s="99"/>
      <c r="N31" s="99"/>
      <c r="O31" s="99"/>
      <c r="P31" s="99"/>
      <c r="Q31" s="99"/>
      <c r="R31" s="99"/>
      <c r="S31" s="99"/>
      <c r="T31" s="99"/>
      <c r="U31" s="180"/>
      <c r="V31" s="99"/>
      <c r="W31" s="99"/>
      <c r="X31" s="99"/>
      <c r="Y31" s="180"/>
      <c r="Z31" s="99"/>
      <c r="AA31" s="180"/>
      <c r="AB31" s="99"/>
      <c r="AC31" s="99"/>
      <c r="AD31" s="99"/>
      <c r="AE31" s="99"/>
      <c r="AF31" s="99"/>
      <c r="AG31" s="99"/>
      <c r="AH31" s="99"/>
      <c r="AI31" s="99"/>
      <c r="AJ31" s="99"/>
      <c r="AK31" s="99"/>
      <c r="AL31" s="99"/>
      <c r="AM31" s="180"/>
      <c r="AN31" s="99"/>
      <c r="AO31" s="99"/>
      <c r="AP31" s="99"/>
      <c r="AQ31" s="99"/>
      <c r="AR31" s="99"/>
      <c r="AS31" s="99"/>
      <c r="AT31" s="99"/>
      <c r="AU31" s="180"/>
      <c r="AV31" s="99"/>
      <c r="AW31" s="99"/>
      <c r="AX31" s="99"/>
      <c r="AY31" s="181"/>
      <c r="AZ31" s="99"/>
      <c r="BA31" s="99"/>
      <c r="BB31" s="99"/>
      <c r="BC31" s="99"/>
      <c r="BD31" s="99"/>
      <c r="BE31" s="99"/>
      <c r="BF31" s="99"/>
      <c r="BG31" s="99"/>
      <c r="BH31" s="99"/>
      <c r="BI31" s="99"/>
      <c r="BJ31" s="99"/>
      <c r="BK31" s="99"/>
      <c r="BL31" s="99"/>
      <c r="BM31" s="99"/>
      <c r="BN31" s="99"/>
      <c r="BO31" s="99"/>
      <c r="BP31" s="99"/>
      <c r="BQ31" s="181"/>
      <c r="BR31" s="99"/>
      <c r="BS31" s="181"/>
      <c r="BT31" s="99"/>
      <c r="BU31" s="99"/>
      <c r="BV31" s="99"/>
      <c r="BW31" s="181"/>
      <c r="BX31" s="99"/>
      <c r="BY31" s="99"/>
      <c r="BZ31" s="99"/>
      <c r="CA31" s="181"/>
      <c r="CB31" s="99"/>
      <c r="CC31" s="158"/>
      <c r="CD31" s="158"/>
      <c r="CE31" s="123"/>
    </row>
    <row r="32" spans="1:83" ht="12.75" customHeight="1" x14ac:dyDescent="0.25">
      <c r="A32" s="98">
        <v>19</v>
      </c>
      <c r="B32" s="98"/>
      <c r="C32" s="176">
        <f>[1]צנטרפוגות!I20</f>
        <v>84.219221604447952</v>
      </c>
      <c r="D32" s="179"/>
      <c r="E32" s="191"/>
      <c r="F32" s="99"/>
      <c r="G32" s="191"/>
      <c r="H32" s="99"/>
      <c r="I32" s="169"/>
      <c r="J32" s="99"/>
      <c r="K32" s="182"/>
      <c r="L32" s="99"/>
      <c r="M32" s="99"/>
      <c r="N32" s="99"/>
      <c r="O32" s="99"/>
      <c r="P32" s="99"/>
      <c r="Q32" s="99"/>
      <c r="R32" s="99"/>
      <c r="S32" s="99"/>
      <c r="T32" s="99"/>
      <c r="U32" s="99"/>
      <c r="V32" s="99"/>
      <c r="W32" s="99"/>
      <c r="X32" s="99"/>
      <c r="Y32" s="181"/>
      <c r="Z32" s="99"/>
      <c r="AA32" s="180"/>
      <c r="AB32" s="99"/>
      <c r="AC32" s="99"/>
      <c r="AD32" s="99"/>
      <c r="AE32" s="99"/>
      <c r="AF32" s="99"/>
      <c r="AG32" s="99"/>
      <c r="AH32" s="99"/>
      <c r="AI32" s="99"/>
      <c r="AJ32" s="99"/>
      <c r="AK32" s="99"/>
      <c r="AL32" s="99"/>
      <c r="AM32" s="181"/>
      <c r="AN32" s="99"/>
      <c r="AO32" s="99"/>
      <c r="AP32" s="99"/>
      <c r="AQ32" s="99"/>
      <c r="AR32" s="99"/>
      <c r="AS32" s="99"/>
      <c r="AT32" s="99"/>
      <c r="AU32" s="181"/>
      <c r="AV32" s="99"/>
      <c r="AW32" s="99"/>
      <c r="AX32" s="99"/>
      <c r="AY32" s="181"/>
      <c r="AZ32" s="99"/>
      <c r="BA32" s="99"/>
      <c r="BB32" s="99"/>
      <c r="BC32" s="99"/>
      <c r="BD32" s="99"/>
      <c r="BE32" s="99"/>
      <c r="BF32" s="99"/>
      <c r="BG32" s="99"/>
      <c r="BH32" s="99"/>
      <c r="BI32" s="99"/>
      <c r="BJ32" s="99"/>
      <c r="BK32" s="99"/>
      <c r="BL32" s="99"/>
      <c r="BM32" s="99"/>
      <c r="BN32" s="99"/>
      <c r="BO32" s="99"/>
      <c r="BP32" s="99"/>
      <c r="BQ32" s="181"/>
      <c r="BR32" s="99"/>
      <c r="BS32" s="181"/>
      <c r="BT32" s="99"/>
      <c r="BU32" s="99"/>
      <c r="BV32" s="99"/>
      <c r="BW32" s="181"/>
      <c r="BX32" s="99"/>
      <c r="BY32" s="99"/>
      <c r="BZ32" s="99"/>
      <c r="CA32" s="181"/>
      <c r="CB32" s="99"/>
      <c r="CC32" s="158"/>
      <c r="CD32" s="158"/>
      <c r="CE32" s="123"/>
    </row>
    <row r="33" spans="1:83" ht="12.75" customHeight="1" x14ac:dyDescent="0.25">
      <c r="A33" s="98">
        <v>20</v>
      </c>
      <c r="B33" s="98"/>
      <c r="C33" s="176">
        <f>[1]צנטרפוגות!I21</f>
        <v>91.536139793486896</v>
      </c>
      <c r="D33" s="179"/>
      <c r="E33" s="174"/>
      <c r="F33" s="99"/>
      <c r="G33" s="174"/>
      <c r="H33" s="99"/>
      <c r="I33" s="16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5">
      <c r="A34" s="98">
        <v>21</v>
      </c>
      <c r="B34" s="98"/>
      <c r="C34" s="176">
        <f>[1]צנטרפוגות!I22</f>
        <v>34.494042891183483</v>
      </c>
      <c r="D34" s="179"/>
      <c r="E34" s="191"/>
      <c r="F34" s="99"/>
      <c r="G34" s="191"/>
      <c r="H34" s="99"/>
      <c r="I34" s="16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5">
      <c r="A35" s="98">
        <v>22</v>
      </c>
      <c r="B35" s="98"/>
      <c r="C35" s="176">
        <f>[1]צנטרפוגות!I23</f>
        <v>10.004765687053215</v>
      </c>
      <c r="D35" s="179"/>
      <c r="E35" s="174"/>
      <c r="F35" s="99"/>
      <c r="G35" s="193"/>
      <c r="H35" s="99"/>
      <c r="I35" s="16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5">
      <c r="A36" s="98">
        <v>23</v>
      </c>
      <c r="B36" s="98"/>
      <c r="C36" s="176">
        <f>[1]צנטרפוגות!I24</f>
        <v>74.363780778395565</v>
      </c>
      <c r="D36" s="179"/>
      <c r="E36" s="191"/>
      <c r="F36" s="99"/>
      <c r="G36" s="191"/>
      <c r="H36" s="99"/>
      <c r="I36" s="16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180"/>
      <c r="BR36" s="99"/>
      <c r="BS36" s="180"/>
      <c r="BT36" s="99"/>
      <c r="BU36" s="99"/>
      <c r="BV36" s="99"/>
      <c r="BW36" s="181"/>
      <c r="BX36" s="99"/>
      <c r="BY36" s="99"/>
      <c r="BZ36" s="99"/>
      <c r="CA36" s="181"/>
      <c r="CB36" s="99"/>
      <c r="CC36" s="158"/>
      <c r="CD36" s="158"/>
      <c r="CE36" s="123"/>
    </row>
    <row r="37" spans="1:83" x14ac:dyDescent="0.25">
      <c r="A37" s="98">
        <v>24</v>
      </c>
      <c r="B37" s="98"/>
      <c r="C37" s="176">
        <f>[1]צנטרפוגות!I25</f>
        <v>86.907069102462259</v>
      </c>
      <c r="D37" s="179"/>
      <c r="E37" s="174"/>
      <c r="F37" s="99"/>
      <c r="G37" s="191"/>
      <c r="H37" s="99"/>
      <c r="I37" s="16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5">
      <c r="A38" s="98">
        <v>25</v>
      </c>
      <c r="B38" s="98"/>
      <c r="C38" s="176">
        <f>[1]צנטרפוגות!I26</f>
        <v>53.010325655281981</v>
      </c>
      <c r="D38" s="179"/>
      <c r="E38" s="174"/>
      <c r="F38" s="99"/>
      <c r="G38" s="174"/>
      <c r="H38" s="99"/>
      <c r="I38" s="16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5">
      <c r="A39" s="98">
        <v>26</v>
      </c>
      <c r="B39" s="98"/>
      <c r="C39" s="176">
        <f>[1]צנטרפוגות!I27</f>
        <v>98.255758538522642</v>
      </c>
      <c r="D39" s="179"/>
      <c r="E39" s="191">
        <f>(0.207+0.229)/2</f>
        <v>0.218</v>
      </c>
      <c r="F39" s="99"/>
      <c r="G39" s="191">
        <f>(0.642+0.639)/2</f>
        <v>0.64050000000000007</v>
      </c>
      <c r="H39" s="99"/>
      <c r="I39" s="169">
        <f>100%-G39</f>
        <v>0.35949999999999993</v>
      </c>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180"/>
      <c r="BR39" s="99"/>
      <c r="BS39" s="180"/>
      <c r="BT39" s="99"/>
      <c r="BU39" s="99"/>
      <c r="BV39" s="99"/>
      <c r="BW39" s="181"/>
      <c r="BX39" s="99"/>
      <c r="BY39" s="99"/>
      <c r="BZ39" s="99"/>
      <c r="CA39" s="181"/>
      <c r="CB39" s="99"/>
      <c r="CC39" s="158"/>
      <c r="CD39" s="158"/>
      <c r="CE39" s="123"/>
    </row>
    <row r="40" spans="1:83" x14ac:dyDescent="0.25">
      <c r="A40" s="98">
        <v>27</v>
      </c>
      <c r="B40" s="98"/>
      <c r="C40" s="176">
        <f>[1]צנטרפוגות!I28</f>
        <v>56.892772041302621</v>
      </c>
      <c r="D40" s="179"/>
      <c r="E40" s="191"/>
      <c r="F40" s="99"/>
      <c r="G40" s="191"/>
      <c r="H40" s="99"/>
      <c r="I40" s="16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5">
      <c r="A41" s="98">
        <v>28</v>
      </c>
      <c r="B41" s="98"/>
      <c r="C41" s="176">
        <f>[1]צנטרפוגות!I29</f>
        <v>31.80619539316918</v>
      </c>
      <c r="D41" s="179"/>
      <c r="E41" s="191"/>
      <c r="F41" s="99"/>
      <c r="G41" s="191"/>
      <c r="H41" s="99"/>
      <c r="I41" s="16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5">
      <c r="A42" s="98">
        <v>29</v>
      </c>
      <c r="B42" s="98"/>
      <c r="C42" s="176">
        <f>[1]צנטרפוגות!I30</f>
        <v>20.905480540111203</v>
      </c>
      <c r="D42" s="183"/>
      <c r="E42" s="171"/>
      <c r="F42" s="99"/>
      <c r="G42" s="171"/>
      <c r="H42" s="99"/>
      <c r="I42" s="16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5">
      <c r="A43" s="98">
        <v>30</v>
      </c>
      <c r="B43" s="98"/>
      <c r="C43" s="176">
        <f>[1]צנטרפוגות!I31</f>
        <v>48.293577981651374</v>
      </c>
      <c r="D43" s="183"/>
      <c r="E43" s="191"/>
      <c r="F43" s="99"/>
      <c r="G43" s="191"/>
      <c r="H43" s="99"/>
      <c r="I43" s="99"/>
      <c r="J43" s="99"/>
      <c r="K43" s="99"/>
      <c r="L43" s="99"/>
      <c r="M43" s="99"/>
      <c r="N43" s="99"/>
      <c r="O43" s="99"/>
      <c r="P43" s="99"/>
      <c r="Q43" s="99"/>
      <c r="R43" s="99"/>
      <c r="S43" s="99"/>
      <c r="T43" s="99"/>
      <c r="U43" s="180"/>
      <c r="V43" s="99"/>
      <c r="W43" s="99"/>
      <c r="X43" s="99"/>
      <c r="Y43" s="180"/>
      <c r="Z43" s="99"/>
      <c r="AA43" s="180"/>
      <c r="AB43" s="99"/>
      <c r="AC43" s="99"/>
      <c r="AD43" s="99"/>
      <c r="AE43" s="99"/>
      <c r="AF43" s="99"/>
      <c r="AG43" s="99"/>
      <c r="AH43" s="99"/>
      <c r="AI43" s="99"/>
      <c r="AJ43" s="99"/>
      <c r="AK43" s="99"/>
      <c r="AL43" s="99"/>
      <c r="AM43" s="180"/>
      <c r="AN43" s="99"/>
      <c r="AO43" s="99"/>
      <c r="AP43" s="99"/>
      <c r="AQ43" s="99"/>
      <c r="AR43" s="99"/>
      <c r="AS43" s="99"/>
      <c r="AT43" s="99"/>
      <c r="AU43" s="180"/>
      <c r="AV43" s="99"/>
      <c r="AW43" s="99"/>
      <c r="AX43" s="99"/>
      <c r="AY43" s="180"/>
      <c r="AZ43" s="99"/>
      <c r="BA43" s="99"/>
      <c r="BB43" s="99"/>
      <c r="BC43" s="99"/>
      <c r="BD43" s="99"/>
      <c r="BE43" s="99"/>
      <c r="BF43" s="99"/>
      <c r="BG43" s="99"/>
      <c r="BH43" s="99"/>
      <c r="BI43" s="99"/>
      <c r="BJ43" s="99"/>
      <c r="BK43" s="99"/>
      <c r="BL43" s="99"/>
      <c r="BM43" s="99"/>
      <c r="BN43" s="99"/>
      <c r="BO43" s="99"/>
      <c r="BP43" s="99"/>
      <c r="BQ43" s="180"/>
      <c r="BR43" s="99"/>
      <c r="BS43" s="180"/>
      <c r="BT43" s="99"/>
      <c r="BU43" s="99"/>
      <c r="BV43" s="99"/>
      <c r="BW43" s="181"/>
      <c r="BX43" s="99"/>
      <c r="BY43" s="99"/>
      <c r="BZ43" s="99"/>
      <c r="CA43" s="181"/>
      <c r="CB43" s="99"/>
      <c r="CC43" s="158"/>
      <c r="CD43" s="158"/>
      <c r="CE43" s="123"/>
    </row>
    <row r="44" spans="1:83" x14ac:dyDescent="0.25">
      <c r="A44" s="98">
        <v>31</v>
      </c>
      <c r="B44" s="98"/>
      <c r="C44" s="176">
        <f>[1]צנטרפוגות!I32</f>
        <v>17.99512195121951</v>
      </c>
      <c r="D44" s="183"/>
      <c r="E44" s="191"/>
      <c r="F44" s="99"/>
      <c r="G44" s="191"/>
      <c r="H44" s="99"/>
      <c r="I44" s="99"/>
      <c r="J44" s="99"/>
      <c r="K44" s="99"/>
      <c r="L44" s="99"/>
      <c r="M44" s="181">
        <v>153268.1</v>
      </c>
      <c r="N44" s="99" t="s">
        <v>191</v>
      </c>
      <c r="O44" s="99" t="s">
        <v>295</v>
      </c>
      <c r="P44" s="99" t="s">
        <v>191</v>
      </c>
      <c r="Q44" s="99"/>
      <c r="R44" s="99"/>
      <c r="S44" s="99"/>
      <c r="T44" s="99"/>
      <c r="U44" s="180">
        <v>13927</v>
      </c>
      <c r="V44" s="99" t="s">
        <v>191</v>
      </c>
      <c r="W44" s="99"/>
      <c r="X44" s="99"/>
      <c r="Y44" s="180">
        <v>17171</v>
      </c>
      <c r="Z44" s="99" t="s">
        <v>191</v>
      </c>
      <c r="AA44" s="180">
        <v>2832</v>
      </c>
      <c r="AB44" s="99" t="s">
        <v>191</v>
      </c>
      <c r="AC44" s="99" t="s">
        <v>288</v>
      </c>
      <c r="AD44" s="99" t="s">
        <v>191</v>
      </c>
      <c r="AE44" s="99" t="s">
        <v>288</v>
      </c>
      <c r="AF44" s="99" t="s">
        <v>191</v>
      </c>
      <c r="AG44" s="99">
        <v>165</v>
      </c>
      <c r="AH44" s="99" t="s">
        <v>191</v>
      </c>
      <c r="AI44" s="99" t="s">
        <v>288</v>
      </c>
      <c r="AJ44" s="99" t="s">
        <v>191</v>
      </c>
      <c r="AK44" s="99" t="s">
        <v>288</v>
      </c>
      <c r="AL44" s="99" t="s">
        <v>191</v>
      </c>
      <c r="AM44" s="180">
        <v>1304</v>
      </c>
      <c r="AN44" s="99" t="s">
        <v>191</v>
      </c>
      <c r="AO44" s="99"/>
      <c r="AP44" s="99" t="s">
        <v>191</v>
      </c>
      <c r="AQ44" s="99" t="s">
        <v>288</v>
      </c>
      <c r="AR44" s="99" t="s">
        <v>191</v>
      </c>
      <c r="AS44" s="99" t="s">
        <v>288</v>
      </c>
      <c r="AT44" s="99" t="s">
        <v>191</v>
      </c>
      <c r="AU44" s="180">
        <v>13923</v>
      </c>
      <c r="AV44" s="99" t="s">
        <v>191</v>
      </c>
      <c r="AW44" s="99">
        <v>124</v>
      </c>
      <c r="AX44" s="99" t="s">
        <v>191</v>
      </c>
      <c r="AY44" s="181">
        <v>12640</v>
      </c>
      <c r="AZ44" s="99" t="s">
        <v>191</v>
      </c>
      <c r="BA44" s="99" t="s">
        <v>288</v>
      </c>
      <c r="BB44" s="99" t="s">
        <v>191</v>
      </c>
      <c r="BC44" s="99" t="s">
        <v>288</v>
      </c>
      <c r="BD44" s="99" t="s">
        <v>191</v>
      </c>
      <c r="BE44" s="99" t="s">
        <v>288</v>
      </c>
      <c r="BF44" s="99" t="s">
        <v>191</v>
      </c>
      <c r="BG44" s="99" t="s">
        <v>288</v>
      </c>
      <c r="BH44" s="99" t="s">
        <v>191</v>
      </c>
      <c r="BI44" s="99" t="s">
        <v>288</v>
      </c>
      <c r="BJ44" s="99" t="s">
        <v>191</v>
      </c>
      <c r="BK44" s="99" t="s">
        <v>289</v>
      </c>
      <c r="BL44" s="99" t="s">
        <v>191</v>
      </c>
      <c r="BM44" s="99">
        <v>189</v>
      </c>
      <c r="BN44" s="99" t="s">
        <v>191</v>
      </c>
      <c r="BO44" s="99">
        <v>491</v>
      </c>
      <c r="BP44" s="99" t="s">
        <v>191</v>
      </c>
      <c r="BQ44" s="181">
        <v>37696</v>
      </c>
      <c r="BR44" s="99" t="s">
        <v>191</v>
      </c>
      <c r="BS44" s="181">
        <v>6858</v>
      </c>
      <c r="BT44" s="99" t="s">
        <v>191</v>
      </c>
      <c r="BU44" s="99">
        <v>213</v>
      </c>
      <c r="BV44" s="99" t="s">
        <v>191</v>
      </c>
      <c r="BW44" s="181">
        <v>1239</v>
      </c>
      <c r="BX44" s="99" t="s">
        <v>191</v>
      </c>
      <c r="BY44" s="99" t="s">
        <v>294</v>
      </c>
      <c r="BZ44" s="99" t="s">
        <v>191</v>
      </c>
      <c r="CA44" s="181">
        <v>7521</v>
      </c>
      <c r="CB44" s="99" t="s">
        <v>191</v>
      </c>
      <c r="CC44" s="158"/>
      <c r="CD44" s="158"/>
      <c r="CE44" s="123"/>
    </row>
    <row r="45" spans="1:83" x14ac:dyDescent="0.25">
      <c r="A45" s="67" t="s">
        <v>14</v>
      </c>
      <c r="B45" s="100"/>
      <c r="C45" s="100">
        <f>COUNT(C14:C44)</f>
        <v>31</v>
      </c>
      <c r="D45" s="100"/>
      <c r="E45" s="100">
        <f>COUNT(E14:E44)</f>
        <v>3</v>
      </c>
      <c r="F45" s="100"/>
      <c r="G45" s="100">
        <f>COUNT(G14:G44)</f>
        <v>3</v>
      </c>
      <c r="H45" s="100"/>
      <c r="I45" s="100">
        <f>COUNT(I14:I44)</f>
        <v>3</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0</v>
      </c>
      <c r="X45" s="100"/>
      <c r="Y45" s="100">
        <f>COUNT(Y14:Y44)</f>
        <v>1</v>
      </c>
      <c r="Z45" s="100"/>
      <c r="AA45" s="100">
        <f>COUNT(AA14:AA44)</f>
        <v>1</v>
      </c>
      <c r="AB45" s="100"/>
      <c r="AC45" s="100">
        <f>COUNT(AC14:AC44)</f>
        <v>0</v>
      </c>
      <c r="AD45" s="100"/>
      <c r="AE45" s="100">
        <f>COUNT(AE14:AE44)</f>
        <v>0</v>
      </c>
      <c r="AF45" s="100"/>
      <c r="AG45" s="100">
        <f>COUNT(AG14:AG44)</f>
        <v>1</v>
      </c>
      <c r="AH45" s="100"/>
      <c r="AI45" s="100">
        <f>COUNT(AI14:AI44)</f>
        <v>0</v>
      </c>
      <c r="AJ45" s="100"/>
      <c r="AK45" s="100">
        <f>COUNT(AK14:AK44)</f>
        <v>0</v>
      </c>
      <c r="AL45" s="100"/>
      <c r="AM45" s="100">
        <f>COUNT(AM14:AM44)</f>
        <v>1</v>
      </c>
      <c r="AN45" s="100"/>
      <c r="AO45" s="100">
        <f>COUNT(AO14:AO44)</f>
        <v>0</v>
      </c>
      <c r="AP45" s="100"/>
      <c r="AQ45" s="100">
        <f>COUNT(AQ14:AQ44)</f>
        <v>0</v>
      </c>
      <c r="AR45" s="100"/>
      <c r="AS45" s="100">
        <f>COUNT(AS14:AS44)</f>
        <v>0</v>
      </c>
      <c r="AT45" s="100"/>
      <c r="AU45" s="100">
        <f>COUNT(AU14:AU44)</f>
        <v>1</v>
      </c>
      <c r="AV45" s="100"/>
      <c r="AW45" s="100">
        <f>COUNT(AW14:AW44)</f>
        <v>1</v>
      </c>
      <c r="AX45" s="100"/>
      <c r="AY45" s="100">
        <f>COUNT(AY14:AY44)</f>
        <v>1</v>
      </c>
      <c r="AZ45" s="100"/>
      <c r="BA45" s="100">
        <f>COUNT(BA14:BA44)</f>
        <v>0</v>
      </c>
      <c r="BB45" s="100"/>
      <c r="BC45" s="100">
        <f>COUNT(BC14:BC44)</f>
        <v>0</v>
      </c>
      <c r="BD45" s="100"/>
      <c r="BE45" s="100">
        <f>COUNT(BE14:BE44)</f>
        <v>0</v>
      </c>
      <c r="BF45" s="100"/>
      <c r="BG45" s="100">
        <f>COUNT(BG14:BG44)</f>
        <v>0</v>
      </c>
      <c r="BH45" s="100"/>
      <c r="BI45" s="100">
        <f>COUNT(BI14:BI44)</f>
        <v>0</v>
      </c>
      <c r="BJ45" s="100"/>
      <c r="BK45" s="100">
        <f>COUNT(BK14:BK44)</f>
        <v>0</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0</v>
      </c>
      <c r="BZ45" s="100"/>
      <c r="CA45" s="100">
        <f>COUNT(CA14:CA44)</f>
        <v>1</v>
      </c>
      <c r="CB45" s="100"/>
      <c r="CC45" s="100">
        <f>COUNT(CC14:CC44)</f>
        <v>0</v>
      </c>
      <c r="CD45" s="100"/>
      <c r="CE45" s="123"/>
    </row>
    <row r="46" spans="1:83" x14ac:dyDescent="0.25">
      <c r="A46" s="101" t="s">
        <v>233</v>
      </c>
      <c r="B46" s="100"/>
      <c r="C46" s="68">
        <f>AVERAGE(C14:C44)</f>
        <v>70.851865874490358</v>
      </c>
      <c r="D46" s="100"/>
      <c r="E46" s="68">
        <f>AVERAGE(E14:E44)</f>
        <v>0.20983333333333332</v>
      </c>
      <c r="F46" s="100"/>
      <c r="G46" s="68">
        <f>AVERAGE(G14:G44)</f>
        <v>0.66666666666666663</v>
      </c>
      <c r="H46" s="100"/>
      <c r="I46" s="68">
        <f>AVERAGE(I14:I44)</f>
        <v>0.33333333333333326</v>
      </c>
      <c r="J46" s="100"/>
      <c r="K46" s="68" t="e">
        <f>AVERAGE(K14:K44)</f>
        <v>#DIV/0!</v>
      </c>
      <c r="L46" s="100"/>
      <c r="M46" s="68">
        <f>AVERAGE(M14:M44)</f>
        <v>153268.1</v>
      </c>
      <c r="N46" s="100"/>
      <c r="O46" s="68" t="e">
        <f>AVERAGE(O14:O44)</f>
        <v>#DIV/0!</v>
      </c>
      <c r="P46" s="100"/>
      <c r="Q46" s="68" t="e">
        <f>AVERAGE(Q14:Q44)</f>
        <v>#DIV/0!</v>
      </c>
      <c r="R46" s="100"/>
      <c r="S46" s="68" t="e">
        <f>AVERAGE(S14:S44)</f>
        <v>#DIV/0!</v>
      </c>
      <c r="T46" s="100"/>
      <c r="U46" s="68">
        <f>AVERAGE(U14:U44)</f>
        <v>13927</v>
      </c>
      <c r="V46" s="100"/>
      <c r="W46" s="68" t="e">
        <f>AVERAGE(W14:W44)</f>
        <v>#DIV/0!</v>
      </c>
      <c r="X46" s="100"/>
      <c r="Y46" s="68">
        <f>AVERAGE(Y14:Y44)</f>
        <v>17171</v>
      </c>
      <c r="Z46" s="100"/>
      <c r="AA46" s="68">
        <f>AVERAGE(AA14:AA44)</f>
        <v>2832</v>
      </c>
      <c r="AB46" s="100"/>
      <c r="AC46" s="68" t="e">
        <f>AVERAGE(AC14:AC44)</f>
        <v>#DIV/0!</v>
      </c>
      <c r="AD46" s="100"/>
      <c r="AE46" s="100" t="e">
        <f>AVERAGE(AE14:AE44)</f>
        <v>#DIV/0!</v>
      </c>
      <c r="AF46" s="100"/>
      <c r="AG46" s="68">
        <f>AVERAGE(AG14:AG44)</f>
        <v>165</v>
      </c>
      <c r="AH46" s="100"/>
      <c r="AI46" s="68" t="e">
        <f>AVERAGE(AI14:AI44)</f>
        <v>#DIV/0!</v>
      </c>
      <c r="AJ46" s="100"/>
      <c r="AK46" s="68" t="e">
        <f>AVERAGE(AK14:AK44)</f>
        <v>#DIV/0!</v>
      </c>
      <c r="AL46" s="100"/>
      <c r="AM46" s="68">
        <f>AVERAGE(AM14:AM44)</f>
        <v>1304</v>
      </c>
      <c r="AN46" s="100"/>
      <c r="AO46" s="68" t="e">
        <f>AVERAGE(AO14:AO44)</f>
        <v>#DIV/0!</v>
      </c>
      <c r="AP46" s="100"/>
      <c r="AQ46" s="68" t="e">
        <f>AVERAGE(AQ14:AQ44)</f>
        <v>#DIV/0!</v>
      </c>
      <c r="AR46" s="100"/>
      <c r="AS46" s="68" t="e">
        <f>AVERAGE(AS14:AS44)</f>
        <v>#DIV/0!</v>
      </c>
      <c r="AT46" s="100"/>
      <c r="AU46" s="68">
        <f>AVERAGE(AU14:AU44)</f>
        <v>13923</v>
      </c>
      <c r="AV46" s="100"/>
      <c r="AW46" s="100">
        <f>AVERAGE(AW14:AW44)</f>
        <v>124</v>
      </c>
      <c r="AX46" s="100"/>
      <c r="AY46" s="68">
        <f>AVERAGE(AY14:AY44)</f>
        <v>12640</v>
      </c>
      <c r="AZ46" s="100"/>
      <c r="BA46" s="68" t="e">
        <f>AVERAGE(BA14:BA44)</f>
        <v>#DIV/0!</v>
      </c>
      <c r="BB46" s="100"/>
      <c r="BC46" s="68" t="e">
        <f>AVERAGE(BC14:BC44)</f>
        <v>#DIV/0!</v>
      </c>
      <c r="BD46" s="100"/>
      <c r="BE46" s="68" t="e">
        <f>AVERAGE(BE14:BE44)</f>
        <v>#DIV/0!</v>
      </c>
      <c r="BF46" s="100"/>
      <c r="BG46" s="68" t="e">
        <f>AVERAGE(BG14:BG44)</f>
        <v>#DIV/0!</v>
      </c>
      <c r="BH46" s="100"/>
      <c r="BI46" s="68" t="e">
        <f>AVERAGE(BI14:BI44)</f>
        <v>#DIV/0!</v>
      </c>
      <c r="BJ46" s="100"/>
      <c r="BK46" s="68" t="e">
        <f>AVERAGE(BK14:BK44)</f>
        <v>#DIV/0!</v>
      </c>
      <c r="BL46" s="100"/>
      <c r="BM46" s="68">
        <f>AVERAGE(BM14:BM44)</f>
        <v>189</v>
      </c>
      <c r="BN46" s="100"/>
      <c r="BO46" s="68">
        <f>AVERAGE(BO14:BO44)</f>
        <v>491</v>
      </c>
      <c r="BP46" s="100"/>
      <c r="BQ46" s="68">
        <f>AVERAGE(BQ14:BQ44)</f>
        <v>37696</v>
      </c>
      <c r="BR46" s="100"/>
      <c r="BS46" s="68">
        <f>AVERAGE(BS14:BS44)</f>
        <v>6858</v>
      </c>
      <c r="BT46" s="100"/>
      <c r="BU46" s="68">
        <f>AVERAGE(BU14:BU44)</f>
        <v>213</v>
      </c>
      <c r="BV46" s="100"/>
      <c r="BW46" s="68">
        <f>AVERAGE(BW14:BW44)</f>
        <v>1239</v>
      </c>
      <c r="BX46" s="100"/>
      <c r="BY46" s="68" t="e">
        <f>AVERAGE(BY14:BY44)</f>
        <v>#DIV/0!</v>
      </c>
      <c r="BZ46" s="100"/>
      <c r="CA46" s="68">
        <f>AVERAGE(CA14:CA44)</f>
        <v>7521</v>
      </c>
      <c r="CB46" s="100"/>
      <c r="CC46" s="68" t="e">
        <f>AVERAGE(CC14:CC44)</f>
        <v>#DIV/0!</v>
      </c>
      <c r="CD46" s="100"/>
      <c r="CE46" s="123"/>
    </row>
    <row r="47" spans="1:83" x14ac:dyDescent="0.25">
      <c r="A47" s="101" t="s">
        <v>16</v>
      </c>
      <c r="B47" s="100"/>
      <c r="C47" s="100">
        <f>MAX(C14:C44)</f>
        <v>121.84908657664813</v>
      </c>
      <c r="D47" s="100"/>
      <c r="E47" s="100">
        <f>MAX(E14:E44)</f>
        <v>0.218</v>
      </c>
      <c r="F47" s="100"/>
      <c r="G47" s="100">
        <f>MAX(G14:G44)</f>
        <v>0.69900000000000007</v>
      </c>
      <c r="H47" s="100"/>
      <c r="I47" s="100">
        <f>MAX(I14:I44)</f>
        <v>0.35949999999999993</v>
      </c>
      <c r="J47" s="100"/>
      <c r="K47" s="100">
        <f>MAX(K14:K44)</f>
        <v>0</v>
      </c>
      <c r="L47" s="100"/>
      <c r="M47" s="100">
        <f>MAX(M14:M44)</f>
        <v>153268.1</v>
      </c>
      <c r="N47" s="100"/>
      <c r="O47" s="100">
        <f>MAX(O14:O44)</f>
        <v>0</v>
      </c>
      <c r="P47" s="100"/>
      <c r="Q47" s="100">
        <f>MAX(Q14:Q44)</f>
        <v>0</v>
      </c>
      <c r="R47" s="100"/>
      <c r="S47" s="100">
        <f>MAX(S14:S44)</f>
        <v>0</v>
      </c>
      <c r="T47" s="100"/>
      <c r="U47" s="100">
        <f>MAX(U14:U44)</f>
        <v>13927</v>
      </c>
      <c r="V47" s="100"/>
      <c r="W47" s="100">
        <f>MAX(W14:W44)</f>
        <v>0</v>
      </c>
      <c r="X47" s="100"/>
      <c r="Y47" s="100">
        <f>MAX(Y14:Y44)</f>
        <v>17171</v>
      </c>
      <c r="Z47" s="100"/>
      <c r="AA47" s="100">
        <f>MAX(AA14:AA44)</f>
        <v>2832</v>
      </c>
      <c r="AB47" s="100"/>
      <c r="AC47" s="100">
        <f>MAX(AC14:AC44)</f>
        <v>0</v>
      </c>
      <c r="AD47" s="100"/>
      <c r="AE47" s="100">
        <f>MAX(AE14:AE44)</f>
        <v>0</v>
      </c>
      <c r="AF47" s="100"/>
      <c r="AG47" s="100">
        <f>MAX(AG14:AG44)</f>
        <v>165</v>
      </c>
      <c r="AH47" s="100"/>
      <c r="AI47" s="100">
        <f>MAX(AI14:AI44)</f>
        <v>0</v>
      </c>
      <c r="AJ47" s="100"/>
      <c r="AK47" s="100">
        <f>MAX(AK14:AK44)</f>
        <v>0</v>
      </c>
      <c r="AL47" s="100"/>
      <c r="AM47" s="100">
        <f>MAX(AM14:AM44)</f>
        <v>1304</v>
      </c>
      <c r="AN47" s="100"/>
      <c r="AO47" s="100">
        <f>MAX(AO14:AO44)</f>
        <v>0</v>
      </c>
      <c r="AP47" s="100"/>
      <c r="AQ47" s="100">
        <f>MAX(AQ14:AQ44)</f>
        <v>0</v>
      </c>
      <c r="AR47" s="100"/>
      <c r="AS47" s="100">
        <f>MAX(AS14:AS44)</f>
        <v>0</v>
      </c>
      <c r="AT47" s="100"/>
      <c r="AU47" s="100">
        <f>MAX(AU14:AU44)</f>
        <v>13923</v>
      </c>
      <c r="AV47" s="100"/>
      <c r="AW47" s="100">
        <f>MAX(AW14:AW44)</f>
        <v>124</v>
      </c>
      <c r="AX47" s="100"/>
      <c r="AY47" s="100">
        <f>MAX(AY14:AY44)</f>
        <v>12640</v>
      </c>
      <c r="AZ47" s="100"/>
      <c r="BA47" s="100">
        <f>MAX(BA14:BA44)</f>
        <v>0</v>
      </c>
      <c r="BB47" s="100"/>
      <c r="BC47" s="100">
        <f>MAX(BC14:BC44)</f>
        <v>0</v>
      </c>
      <c r="BD47" s="100"/>
      <c r="BE47" s="100">
        <f>MAX(BE14:BE44)</f>
        <v>0</v>
      </c>
      <c r="BF47" s="100"/>
      <c r="BG47" s="100">
        <f>MAX(BG14:BG44)</f>
        <v>0</v>
      </c>
      <c r="BH47" s="100"/>
      <c r="BI47" s="100">
        <f>MAX(BI14:BI44)</f>
        <v>0</v>
      </c>
      <c r="BJ47" s="100"/>
      <c r="BK47" s="100">
        <f>MAX(BK14:BK44)</f>
        <v>0</v>
      </c>
      <c r="BL47" s="100"/>
      <c r="BM47" s="100">
        <f>MAX(BM14:BM44)</f>
        <v>189</v>
      </c>
      <c r="BN47" s="100"/>
      <c r="BO47" s="100">
        <f>MAX(BO14:BO44)</f>
        <v>491</v>
      </c>
      <c r="BP47" s="100"/>
      <c r="BQ47" s="100">
        <f>MAX(BQ14:BQ44)</f>
        <v>37696</v>
      </c>
      <c r="BR47" s="100"/>
      <c r="BS47" s="100">
        <f>MAX(BS14:BS44)</f>
        <v>6858</v>
      </c>
      <c r="BT47" s="100"/>
      <c r="BU47" s="100">
        <f>MAX(BU14:BU44)</f>
        <v>213</v>
      </c>
      <c r="BV47" s="100"/>
      <c r="BW47" s="100">
        <f>MAX(BW14:BW44)</f>
        <v>1239</v>
      </c>
      <c r="BX47" s="100"/>
      <c r="BY47" s="100">
        <f>MAX(BY14:BY44)</f>
        <v>0</v>
      </c>
      <c r="BZ47" s="100"/>
      <c r="CA47" s="100">
        <f>MAX(CA14:CA44)</f>
        <v>7521</v>
      </c>
      <c r="CB47" s="100"/>
      <c r="CC47" s="100">
        <f>MAX(CC14:CC44)</f>
        <v>0</v>
      </c>
      <c r="CD47" s="100"/>
      <c r="CE47" s="123"/>
    </row>
    <row r="48" spans="1:83" x14ac:dyDescent="0.25">
      <c r="A48" s="101" t="s">
        <v>15</v>
      </c>
      <c r="B48" s="100"/>
      <c r="C48" s="100">
        <f>MIN(C14:C44)</f>
        <v>0</v>
      </c>
      <c r="D48" s="100"/>
      <c r="E48" s="100">
        <f>MIN(E14:E44)</f>
        <v>0.20500000000000002</v>
      </c>
      <c r="F48" s="100"/>
      <c r="G48" s="100">
        <f>MIN(G14:G44)</f>
        <v>0.64050000000000007</v>
      </c>
      <c r="H48" s="100"/>
      <c r="I48" s="100">
        <f>MIN(I14:I44)</f>
        <v>0.30099999999999993</v>
      </c>
      <c r="J48" s="100"/>
      <c r="K48" s="100">
        <f>MIN(K14:K44)</f>
        <v>0</v>
      </c>
      <c r="L48" s="100"/>
      <c r="M48" s="100">
        <f>MIN(M14:M44)</f>
        <v>153268.1</v>
      </c>
      <c r="N48" s="100"/>
      <c r="O48" s="100">
        <f>MIN(O14:O44)</f>
        <v>0</v>
      </c>
      <c r="P48" s="100"/>
      <c r="Q48" s="100">
        <f>MIN(Q14:Q44)</f>
        <v>0</v>
      </c>
      <c r="R48" s="100"/>
      <c r="S48" s="100">
        <f>MIN(S14:S44)</f>
        <v>0</v>
      </c>
      <c r="T48" s="100"/>
      <c r="U48" s="100">
        <f>MIN(U14:U44)</f>
        <v>13927</v>
      </c>
      <c r="V48" s="100"/>
      <c r="W48" s="100">
        <f>MIN(W14:W44)</f>
        <v>0</v>
      </c>
      <c r="X48" s="100"/>
      <c r="Y48" s="100">
        <f>MIN(Y14:Y44)</f>
        <v>17171</v>
      </c>
      <c r="Z48" s="100"/>
      <c r="AA48" s="100">
        <f>MIN(AA14:AA44)</f>
        <v>2832</v>
      </c>
      <c r="AB48" s="100"/>
      <c r="AC48" s="100">
        <f>MIN(AC14:AC44)</f>
        <v>0</v>
      </c>
      <c r="AD48" s="100"/>
      <c r="AE48" s="100">
        <f>MIN(AE14:AE44)</f>
        <v>0</v>
      </c>
      <c r="AF48" s="100"/>
      <c r="AG48" s="100">
        <f>MIN(AG14:AG44)</f>
        <v>165</v>
      </c>
      <c r="AH48" s="100"/>
      <c r="AI48" s="100">
        <f>MIN(AI14:AI44)</f>
        <v>0</v>
      </c>
      <c r="AJ48" s="100"/>
      <c r="AK48" s="100">
        <f>MIN(AK14:AK44)</f>
        <v>0</v>
      </c>
      <c r="AL48" s="100"/>
      <c r="AM48" s="100">
        <f>MIN(AM14:AM44)</f>
        <v>1304</v>
      </c>
      <c r="AN48" s="100"/>
      <c r="AO48" s="100">
        <f>MIN(AO14:AO44)</f>
        <v>0</v>
      </c>
      <c r="AP48" s="100"/>
      <c r="AQ48" s="100">
        <f>MIN(AQ14:AQ44)</f>
        <v>0</v>
      </c>
      <c r="AR48" s="100"/>
      <c r="AS48" s="100">
        <f>MIN(AS14:AS44)</f>
        <v>0</v>
      </c>
      <c r="AT48" s="100"/>
      <c r="AU48" s="100">
        <f>MIN(AU14:AU44)</f>
        <v>13923</v>
      </c>
      <c r="AV48" s="100"/>
      <c r="AW48" s="100">
        <f>MIN(AW14:AW44)</f>
        <v>124</v>
      </c>
      <c r="AX48" s="100"/>
      <c r="AY48" s="100">
        <f>MIN(AY14:AY44)</f>
        <v>12640</v>
      </c>
      <c r="AZ48" s="100"/>
      <c r="BA48" s="100">
        <f>MIN(BA14:BA44)</f>
        <v>0</v>
      </c>
      <c r="BB48" s="100"/>
      <c r="BC48" s="100">
        <f>MIN(BC14:BC44)</f>
        <v>0</v>
      </c>
      <c r="BD48" s="100"/>
      <c r="BE48" s="100">
        <f>MIN(BE14:BE44)</f>
        <v>0</v>
      </c>
      <c r="BF48" s="100"/>
      <c r="BG48" s="100">
        <f>MIN(BG14:BG44)</f>
        <v>0</v>
      </c>
      <c r="BH48" s="100"/>
      <c r="BI48" s="100">
        <f>MIN(BI14:BI44)</f>
        <v>0</v>
      </c>
      <c r="BJ48" s="100"/>
      <c r="BK48" s="100">
        <f>MIN(BK14:BK44)</f>
        <v>0</v>
      </c>
      <c r="BL48" s="100"/>
      <c r="BM48" s="100">
        <f>MIN(BM14:BM44)</f>
        <v>189</v>
      </c>
      <c r="BN48" s="100"/>
      <c r="BO48" s="100">
        <f>MIN(BO14:BO44)</f>
        <v>491</v>
      </c>
      <c r="BP48" s="100"/>
      <c r="BQ48" s="100">
        <f>MIN(BQ14:BQ44)</f>
        <v>37696</v>
      </c>
      <c r="BR48" s="100"/>
      <c r="BS48" s="100">
        <f>MIN(BS14:BS44)</f>
        <v>6858</v>
      </c>
      <c r="BT48" s="100"/>
      <c r="BU48" s="100">
        <f>MIN(BU14:BU44)</f>
        <v>213</v>
      </c>
      <c r="BV48" s="100"/>
      <c r="BW48" s="100">
        <f>MIN(BW14:BW44)</f>
        <v>1239</v>
      </c>
      <c r="BX48" s="100"/>
      <c r="BY48" s="100">
        <f>MIN(BY14:BY44)</f>
        <v>0</v>
      </c>
      <c r="BZ48" s="100"/>
      <c r="CA48" s="100">
        <f>MIN(CA14:CA44)</f>
        <v>7521</v>
      </c>
      <c r="CB48" s="100"/>
      <c r="CC48" s="100">
        <f>MIN(CC14:CC44)</f>
        <v>0</v>
      </c>
      <c r="CD48" s="100"/>
      <c r="CE48" s="123"/>
    </row>
    <row r="49" spans="1:83" x14ac:dyDescent="0.25">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5">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5">
      <c r="G51" s="164"/>
      <c r="AW51" s="164"/>
    </row>
    <row r="52" spans="1:83" x14ac:dyDescent="0.25">
      <c r="G52" s="164"/>
      <c r="AW52" s="164"/>
    </row>
    <row r="53" spans="1:83" x14ac:dyDescent="0.25">
      <c r="G53" s="164"/>
      <c r="AW53" s="164"/>
    </row>
    <row r="54" spans="1:83" x14ac:dyDescent="0.25">
      <c r="G54" s="164"/>
      <c r="AW54" s="164"/>
    </row>
    <row r="55" spans="1:83" x14ac:dyDescent="0.25">
      <c r="G55" s="164"/>
      <c r="AE55" s="164"/>
      <c r="AW55" s="164"/>
    </row>
    <row r="56" spans="1:83" x14ac:dyDescent="0.25">
      <c r="G56" s="164"/>
      <c r="AE56" s="164"/>
      <c r="AW56" s="164"/>
    </row>
    <row r="57" spans="1:83" x14ac:dyDescent="0.25">
      <c r="G57" s="164"/>
      <c r="AE57" s="164"/>
      <c r="AW57" s="164"/>
    </row>
    <row r="58" spans="1:83" x14ac:dyDescent="0.25">
      <c r="G58" s="164"/>
      <c r="AE58" s="164"/>
      <c r="AW58" s="164"/>
    </row>
    <row r="59" spans="1:83" x14ac:dyDescent="0.25">
      <c r="G59" s="164"/>
      <c r="AE59" s="164"/>
      <c r="AW59" s="164"/>
    </row>
    <row r="60" spans="1:83" x14ac:dyDescent="0.25">
      <c r="G60" s="164"/>
      <c r="AE60" s="164"/>
      <c r="AW60" s="164"/>
    </row>
    <row r="61" spans="1:83" x14ac:dyDescent="0.25">
      <c r="G61" s="164"/>
      <c r="AE61" s="164"/>
      <c r="AW61" s="164"/>
    </row>
    <row r="62" spans="1:83" x14ac:dyDescent="0.25">
      <c r="G62" s="164"/>
      <c r="AE62" s="164"/>
      <c r="AW62" s="164"/>
    </row>
    <row r="63" spans="1:83" x14ac:dyDescent="0.25">
      <c r="G63" s="164"/>
      <c r="AE63" s="164"/>
      <c r="AW63" s="164"/>
    </row>
    <row r="64" spans="1:83" x14ac:dyDescent="0.25">
      <c r="G64" s="164"/>
      <c r="AE64" s="164"/>
      <c r="AW64" s="164"/>
    </row>
    <row r="65" spans="7:49" x14ac:dyDescent="0.25">
      <c r="G65" s="164"/>
      <c r="AE65" s="164"/>
      <c r="AW65" s="164"/>
    </row>
    <row r="66" spans="7:49" x14ac:dyDescent="0.25">
      <c r="G66" s="164"/>
      <c r="AE66" s="164"/>
      <c r="AW66" s="164"/>
    </row>
    <row r="67" spans="7:49" x14ac:dyDescent="0.25">
      <c r="G67" s="164"/>
      <c r="AE67" s="164"/>
      <c r="AW67" s="164"/>
    </row>
    <row r="68" spans="7:49" x14ac:dyDescent="0.25">
      <c r="G68" s="164"/>
      <c r="AE68" s="164"/>
      <c r="AW68" s="164"/>
    </row>
    <row r="69" spans="7:49" x14ac:dyDescent="0.25">
      <c r="G69" s="164"/>
      <c r="AE69" s="164"/>
      <c r="AW69" s="164"/>
    </row>
    <row r="70" spans="7:49" x14ac:dyDescent="0.25">
      <c r="G70" s="164"/>
      <c r="AE70" s="164"/>
      <c r="AW70" s="164"/>
    </row>
    <row r="71" spans="7:49" x14ac:dyDescent="0.25">
      <c r="G71" s="164"/>
      <c r="AE71" s="164"/>
      <c r="AW71" s="164"/>
    </row>
    <row r="72" spans="7:49" x14ac:dyDescent="0.25">
      <c r="G72" s="164"/>
      <c r="AE72" s="164"/>
      <c r="AW72" s="164"/>
    </row>
    <row r="73" spans="7:49" x14ac:dyDescent="0.25">
      <c r="G73" s="164"/>
      <c r="AE73" s="164"/>
      <c r="AW73" s="164"/>
    </row>
  </sheetData>
  <sheetProtection algorithmName="SHA-512" hashValue="hKRGRRBtZ+UPW7eVwy5p7FuRMvN8baI2IQ12i6jrZgEXmIu6V7RidLWiUg9iU4ovACuzkrVJPz9nJuRufC/QgQ==" saltValue="ckgf8xIYSttXDsSl8sn1jw==" spinCount="100000" sheet="1" objects="1" scenarios="1" selectLockedCells="1"/>
  <mergeCells count="240">
    <mergeCell ref="CC9:CD9"/>
    <mergeCell ref="CC5:CD5"/>
    <mergeCell ref="CC6:CD6"/>
    <mergeCell ref="CC7:CD7"/>
    <mergeCell ref="CC8:CD8"/>
    <mergeCell ref="AA8:AB8"/>
    <mergeCell ref="AI8:AJ8"/>
    <mergeCell ref="AK8:AL8"/>
    <mergeCell ref="AY8:AZ8"/>
    <mergeCell ref="BI8:BJ8"/>
    <mergeCell ref="BY8:BZ8"/>
    <mergeCell ref="BE8:BF8"/>
    <mergeCell ref="AE8:AF8"/>
    <mergeCell ref="AA9:AB9"/>
    <mergeCell ref="AG5:AH5"/>
    <mergeCell ref="AI9:AJ9"/>
    <mergeCell ref="AK9:AL9"/>
    <mergeCell ref="AY9:AZ9"/>
    <mergeCell ref="BE9:BF9"/>
    <mergeCell ref="BC9:BD9"/>
    <mergeCell ref="BE6:BF6"/>
    <mergeCell ref="AY6:AZ6"/>
    <mergeCell ref="AY7:AZ7"/>
    <mergeCell ref="BG8:BH8"/>
    <mergeCell ref="O9:P9"/>
    <mergeCell ref="S9:T9"/>
    <mergeCell ref="U9:V9"/>
    <mergeCell ref="Q9:R9"/>
    <mergeCell ref="Y9:Z9"/>
    <mergeCell ref="W9:X9"/>
    <mergeCell ref="W8:X8"/>
    <mergeCell ref="AE9:AF9"/>
    <mergeCell ref="CC4:CD4"/>
    <mergeCell ref="Q8:R8"/>
    <mergeCell ref="O7:P7"/>
    <mergeCell ref="W7:X7"/>
    <mergeCell ref="BS4:BT4"/>
    <mergeCell ref="AY4:AZ4"/>
    <mergeCell ref="BY4:BZ4"/>
    <mergeCell ref="O8:P8"/>
    <mergeCell ref="Y4:Z4"/>
    <mergeCell ref="Y5:Z5"/>
    <mergeCell ref="U7:V7"/>
    <mergeCell ref="S7:T7"/>
    <mergeCell ref="Q7:R7"/>
    <mergeCell ref="S8:T8"/>
    <mergeCell ref="U8:V8"/>
    <mergeCell ref="W5:X5"/>
    <mergeCell ref="C9:D9"/>
    <mergeCell ref="C6:D6"/>
    <mergeCell ref="C4:D4"/>
    <mergeCell ref="C7:D7"/>
    <mergeCell ref="C5:D5"/>
    <mergeCell ref="K4:L4"/>
    <mergeCell ref="I4:J4"/>
    <mergeCell ref="G4:H4"/>
    <mergeCell ref="G8:H8"/>
    <mergeCell ref="E4:F4"/>
    <mergeCell ref="E5:F5"/>
    <mergeCell ref="G5:H5"/>
    <mergeCell ref="I5:J5"/>
    <mergeCell ref="C8:D8"/>
    <mergeCell ref="K5:L5"/>
    <mergeCell ref="K6:L6"/>
    <mergeCell ref="I6:J6"/>
    <mergeCell ref="G6:H6"/>
    <mergeCell ref="E6:F6"/>
    <mergeCell ref="E7:F7"/>
    <mergeCell ref="E8:F8"/>
    <mergeCell ref="M7:N7"/>
    <mergeCell ref="M8:N8"/>
    <mergeCell ref="E9:F9"/>
    <mergeCell ref="K7:L7"/>
    <mergeCell ref="K8:L8"/>
    <mergeCell ref="K9:L9"/>
    <mergeCell ref="M9:N9"/>
    <mergeCell ref="G9:H9"/>
    <mergeCell ref="I7:J7"/>
    <mergeCell ref="I8:J8"/>
    <mergeCell ref="I9:J9"/>
    <mergeCell ref="G7:H7"/>
    <mergeCell ref="M5:N5"/>
    <mergeCell ref="M6:N6"/>
    <mergeCell ref="U6:V6"/>
    <mergeCell ref="AA4:AB4"/>
    <mergeCell ref="AA5:AB5"/>
    <mergeCell ref="Q6:R6"/>
    <mergeCell ref="M4:N4"/>
    <mergeCell ref="Q4:R4"/>
    <mergeCell ref="AA6:AB6"/>
    <mergeCell ref="Y6:Z6"/>
    <mergeCell ref="W6:X6"/>
    <mergeCell ref="W4:X4"/>
    <mergeCell ref="U4:V4"/>
    <mergeCell ref="S4:T4"/>
    <mergeCell ref="U5:V5"/>
    <mergeCell ref="S5:T5"/>
    <mergeCell ref="S6:T6"/>
    <mergeCell ref="Q5:R5"/>
    <mergeCell ref="O4:P4"/>
    <mergeCell ref="O6:P6"/>
    <mergeCell ref="O5:P5"/>
    <mergeCell ref="Y8:Z8"/>
    <mergeCell ref="AG9:AH9"/>
    <mergeCell ref="AG8:AH8"/>
    <mergeCell ref="AG7:AH7"/>
    <mergeCell ref="AG6:AH6"/>
    <mergeCell ref="AC6:AD6"/>
    <mergeCell ref="AC7:AD7"/>
    <mergeCell ref="AC9:AD9"/>
    <mergeCell ref="AC8:AD8"/>
    <mergeCell ref="AE6:AF6"/>
    <mergeCell ref="AE7:AF7"/>
    <mergeCell ref="Y7:Z7"/>
    <mergeCell ref="AA7:AB7"/>
    <mergeCell ref="AW9:AX9"/>
    <mergeCell ref="AW8:AX8"/>
    <mergeCell ref="AW7:AX7"/>
    <mergeCell ref="AW6:AX6"/>
    <mergeCell ref="AC4:AD4"/>
    <mergeCell ref="AG4:AH4"/>
    <mergeCell ref="AI4:AJ4"/>
    <mergeCell ref="AI5:AJ5"/>
    <mergeCell ref="AE4:AF4"/>
    <mergeCell ref="AE5:AF5"/>
    <mergeCell ref="AC5:AD5"/>
    <mergeCell ref="AI6:AJ6"/>
    <mergeCell ref="AI7:AJ7"/>
    <mergeCell ref="AS9:AT9"/>
    <mergeCell ref="AU8:AV8"/>
    <mergeCell ref="AU9:AV9"/>
    <mergeCell ref="AU6:AV6"/>
    <mergeCell ref="AU7:AV7"/>
    <mergeCell ref="AM9:AN9"/>
    <mergeCell ref="AM7:AN7"/>
    <mergeCell ref="AO9:AP9"/>
    <mergeCell ref="AQ8:AR8"/>
    <mergeCell ref="AQ9:AR9"/>
    <mergeCell ref="AO7:AP7"/>
    <mergeCell ref="AO8:AP8"/>
    <mergeCell ref="AQ7:AR7"/>
    <mergeCell ref="AK4:AL4"/>
    <mergeCell ref="AK5:AL5"/>
    <mergeCell ref="AK6:AL6"/>
    <mergeCell ref="AM4:AN4"/>
    <mergeCell ref="AM5:AN5"/>
    <mergeCell ref="AM6:AN6"/>
    <mergeCell ref="AW5:AX5"/>
    <mergeCell ref="AS8:AT8"/>
    <mergeCell ref="AM8:AN8"/>
    <mergeCell ref="AK7:AL7"/>
    <mergeCell ref="AO4:AP4"/>
    <mergeCell ref="AO5:AP5"/>
    <mergeCell ref="AO6:AP6"/>
    <mergeCell ref="AQ4:AR4"/>
    <mergeCell ref="AQ5:AR5"/>
    <mergeCell ref="AQ6:AR6"/>
    <mergeCell ref="AS7:AT7"/>
    <mergeCell ref="BM4:BN4"/>
    <mergeCell ref="BM5:BN5"/>
    <mergeCell ref="BM6:BN6"/>
    <mergeCell ref="BG4:BH4"/>
    <mergeCell ref="BI4:BJ4"/>
    <mergeCell ref="BI6:BJ6"/>
    <mergeCell ref="BK6:BL6"/>
    <mergeCell ref="BG5:BH5"/>
    <mergeCell ref="BM9:BN9"/>
    <mergeCell ref="BG7:BH7"/>
    <mergeCell ref="BK4:BL4"/>
    <mergeCell ref="BK5:BL5"/>
    <mergeCell ref="BI5:BJ5"/>
    <mergeCell ref="BG6:BH6"/>
    <mergeCell ref="BI7:BJ7"/>
    <mergeCell ref="BK9:BL9"/>
    <mergeCell ref="BM7:BN7"/>
    <mergeCell ref="BM8:BN8"/>
    <mergeCell ref="BI9:BJ9"/>
    <mergeCell ref="BK7:BL7"/>
    <mergeCell ref="BK8:BL8"/>
    <mergeCell ref="BG9:BH9"/>
    <mergeCell ref="BA7:BB7"/>
    <mergeCell ref="BA9:BB9"/>
    <mergeCell ref="BA8:BB8"/>
    <mergeCell ref="BC7:BD7"/>
    <mergeCell ref="BC8:BD8"/>
    <mergeCell ref="BW9:BX9"/>
    <mergeCell ref="BU7:BV7"/>
    <mergeCell ref="BU8:BV8"/>
    <mergeCell ref="BO5:BP5"/>
    <mergeCell ref="BO6:BP6"/>
    <mergeCell ref="BO7:BP7"/>
    <mergeCell ref="BU9:BV9"/>
    <mergeCell ref="BW6:BX6"/>
    <mergeCell ref="BW7:BX7"/>
    <mergeCell ref="BS5:BT5"/>
    <mergeCell ref="BS9:BT9"/>
    <mergeCell ref="BS6:BT6"/>
    <mergeCell ref="BS7:BT7"/>
    <mergeCell ref="BS8:BT8"/>
    <mergeCell ref="BQ9:BR9"/>
    <mergeCell ref="BO9:BP9"/>
    <mergeCell ref="BE5:BF5"/>
    <mergeCell ref="BW4:BX4"/>
    <mergeCell ref="CA8:CB8"/>
    <mergeCell ref="BW8:BX8"/>
    <mergeCell ref="BU4:BV4"/>
    <mergeCell ref="BU5:BV5"/>
    <mergeCell ref="BU6:BV6"/>
    <mergeCell ref="BE7:BF7"/>
    <mergeCell ref="CA9:CB9"/>
    <mergeCell ref="CA4:CB4"/>
    <mergeCell ref="CA5:CB5"/>
    <mergeCell ref="CA6:CB6"/>
    <mergeCell ref="CA7:CB7"/>
    <mergeCell ref="BW5:BX5"/>
    <mergeCell ref="BY9:BZ9"/>
    <mergeCell ref="BY5:BZ5"/>
    <mergeCell ref="BY6:BZ6"/>
    <mergeCell ref="BY7:BZ7"/>
    <mergeCell ref="BQ4:BR4"/>
    <mergeCell ref="BO8:BP8"/>
    <mergeCell ref="BQ8:BR8"/>
    <mergeCell ref="BQ5:BR5"/>
    <mergeCell ref="BQ6:BR6"/>
    <mergeCell ref="BQ7:BR7"/>
    <mergeCell ref="BO4:BP4"/>
    <mergeCell ref="BE4:BF4"/>
    <mergeCell ref="AS4:AT4"/>
    <mergeCell ref="AS5:AT5"/>
    <mergeCell ref="AU4:AV4"/>
    <mergeCell ref="AU5:AV5"/>
    <mergeCell ref="BC4:BD4"/>
    <mergeCell ref="BC5:BD5"/>
    <mergeCell ref="BA6:BB6"/>
    <mergeCell ref="BC6:BD6"/>
    <mergeCell ref="BA4:BB4"/>
    <mergeCell ref="AS6:AT6"/>
    <mergeCell ref="BA5:BB5"/>
    <mergeCell ref="AY5:AZ5"/>
    <mergeCell ref="AW4:AX4"/>
  </mergeCells>
  <phoneticPr fontId="0" type="noConversion"/>
  <conditionalFormatting sqref="AF45:AV45 Q45:AD45 C45:O45 AX45:CD45">
    <cfRule type="cellIs" dxfId="1474" priority="1472"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1473" priority="1473" stopIfTrue="1" operator="greaterThan">
      <formula>D7</formula>
    </cfRule>
  </conditionalFormatting>
  <conditionalFormatting sqref="AF47:AV47 C47:AD47 AX47:CD47">
    <cfRule type="cellIs" dxfId="1472" priority="1474" stopIfTrue="1" operator="greaterThan">
      <formula>C7</formula>
    </cfRule>
  </conditionalFormatting>
  <conditionalFormatting sqref="P45">
    <cfRule type="cellIs" dxfId="1471" priority="1475" stopIfTrue="1" operator="lessThan">
      <formula>O$9</formula>
    </cfRule>
  </conditionalFormatting>
  <conditionalFormatting sqref="G49:G73 CC14:CC44 AE55:AE73 AW45:AW73 AE45:AE49">
    <cfRule type="expression" dxfId="1470" priority="1476" stopIfTrue="1">
      <formula>AND(NOT(ISBLANK(G$7)),G14&gt;G$7)</formula>
    </cfRule>
  </conditionalFormatting>
  <conditionalFormatting sqref="CC46 AC46 CA46 BY46 BW46 BU46 BS46 BQ46 BO46 BM46 BI46 BG46 BE46 BC46 BA46 AY46 AU46 AS46 C46 E46 AQ46 I46 K46 M46 O46 Q46 S46 U46 W46 Y46 AA46 BK46 AG46 AI46 AK46 AM46 AO46 G46">
    <cfRule type="cellIs" dxfId="1469" priority="1477" stopIfTrue="1" operator="greaterThan">
      <formula>$C$5</formula>
    </cfRule>
  </conditionalFormatting>
  <conditionalFormatting sqref="M14:M44 O14:O44 Q14:Q44 S14:S44 AA21:AA24 AG21:AG24 AI21:AI24 AK21:AK24 AM21:AM24 AQ21:AQ24 AS21:AS24 AY21:AY24 AU21:AU24 BA21:BA24 BC21:BC24 BE21:BE24 AW21:AW24 Y21:Y24 AC21:AC24 AE21:AE24 AO21:AO24 K14:K44 AU14:AU19 BI14:BI24 AA14:AA19 AG14:AG19 AI14:AI19 AK14:AK19 AM14:AM19 AQ14:AQ19 AS14:AS19 AW14:AW19 AY14:AY19 BA14:BA19 BC14:BC19 BM14:BM24 BO14:BO24 BQ14:BQ24 BS14:BS24 BU14:BU24 BW14:BW24 BY14:BY24 CA14:CA24 U14:U27 AC14:AC19 AE14:AE19 AO14:AO19 BE14:BE19 Y14:Y19 BG14:BG24 W14:W27 BK14:BK24 BK31 W30:W38 BG31 U30:U38 CA31 BY31 BW31 BU31 BS31 BQ31 BO31 BM31 BI31 AO31 AE31 AC31 Y31 AW31 BE31 BC31 BA31 AU31 AY31 AS31 AQ31 AM31 AK31 AI31 AG31 AA31 AA41:AA42 AG41:AG42 AI41:AI42 AK41:AK42 AM41:AM42 AQ41:AQ42 AS41:AS42 AY41:AY42 AU41:AU42 BA41:BA42 BC41:BC42 BE41:BE42 AW41:AW42 Y41:Y42 AC41:AC42 AE41:AE42 AO41:AO42 BI41:BI42 BM41:BM42 BO41:BO42 BQ41:BQ42 BS41:BS42 BU41:BU42 BW41:BW42 BY41:BY42 CA41:CA42 U41:U42 BG41:BG42 W41:W43 BK41:BK42 I19 AA37:AA38 AG37:AG38 AI37:AI38 AK37:AK38 AM37:AM38 AQ37:AQ38 AS37:AS38 AY37:AY38 AU37:AU38 BA37:BA38 BC37:BC38 BE37:BE38 AW37:AW38 Y37:Y38 AC37:AC38 AE37:AE38 AO37:AO38 BI37:BI38 BM37:BM38 BO37:BO38 BQ37:BQ38 BS37:BS38 BU37:BU38 BW37:BW38 BY37:BY38 CA37:CA38 BG37:BG38 BK37:BK38 BK27 BG27 CA27 BY27 BW27 BU27 BS27 BQ27 BO27 BM27 BI27 AO27 AE27 AC27 Y27 AW27 BE27 BC27 BA27 AU27 AY27 AS27 AQ27 AM27 AK27 AI27 AG27 AA27 I43:I44 G14:G16 E14:E15 AA33:AA35 AG33:AG35 AI33:AI35 AK33:AK35 AM33:AM35 AQ33:AQ35 AS33:AS35 AY33:AY35 AU33:AU35 BA33:BA35 BC33:BC35 BE33:BE35 AW33:AW35 Y33:Y35 AC33:AC35 AE33:AE35 AO33:AO35 BI33:BI35 BM33:BM35 BO33:BO35 BQ33:BQ35 BS33:BS35 BU33:BU35 BW33:BW35 BY33:BY35 CA33:CA35 BG33:BG35 BK33:BK35 C14:C44">
    <cfRule type="expression" dxfId="1468" priority="1470" stopIfTrue="1">
      <formula>AND(NOT(ISBLANK(C$7)),C14&gt;C$7)</formula>
    </cfRule>
  </conditionalFormatting>
  <conditionalFormatting sqref="X21">
    <cfRule type="expression" dxfId="1467" priority="1469" stopIfTrue="1">
      <formula>AND(NOT(ISBLANK(X$7)),X21&gt;X$7)</formula>
    </cfRule>
  </conditionalFormatting>
  <conditionalFormatting sqref="Z21">
    <cfRule type="expression" dxfId="1466" priority="1468" stopIfTrue="1">
      <formula>AND(NOT(ISBLANK(Z$7)),Z21&gt;Z$7)</formula>
    </cfRule>
  </conditionalFormatting>
  <conditionalFormatting sqref="AB21">
    <cfRule type="expression" dxfId="1465" priority="1467" stopIfTrue="1">
      <formula>AND(NOT(ISBLANK(AB$7)),AB21&gt;AB$7)</formula>
    </cfRule>
  </conditionalFormatting>
  <conditionalFormatting sqref="AD21">
    <cfRule type="expression" dxfId="1464" priority="1466" stopIfTrue="1">
      <formula>AND(NOT(ISBLANK(AD$7)),AD21&gt;AD$7)</formula>
    </cfRule>
  </conditionalFormatting>
  <conditionalFormatting sqref="AF21">
    <cfRule type="expression" dxfId="1463" priority="1465" stopIfTrue="1">
      <formula>AND(NOT(ISBLANK(AF$7)),AF21&gt;AF$7)</formula>
    </cfRule>
  </conditionalFormatting>
  <conditionalFormatting sqref="AH21">
    <cfRule type="expression" dxfId="1462" priority="1464" stopIfTrue="1">
      <formula>AND(NOT(ISBLANK(AH$7)),AH21&gt;AH$7)</formula>
    </cfRule>
  </conditionalFormatting>
  <conditionalFormatting sqref="AJ21">
    <cfRule type="expression" dxfId="1461" priority="1463" stopIfTrue="1">
      <formula>AND(NOT(ISBLANK(AJ$7)),AJ21&gt;AJ$7)</formula>
    </cfRule>
  </conditionalFormatting>
  <conditionalFormatting sqref="AL21">
    <cfRule type="expression" dxfId="1460" priority="1462" stopIfTrue="1">
      <formula>AND(NOT(ISBLANK(AL$7)),AL21&gt;AL$7)</formula>
    </cfRule>
  </conditionalFormatting>
  <conditionalFormatting sqref="AN21">
    <cfRule type="expression" dxfId="1459" priority="1461" stopIfTrue="1">
      <formula>AND(NOT(ISBLANK(AN$7)),AN21&gt;AN$7)</formula>
    </cfRule>
  </conditionalFormatting>
  <conditionalFormatting sqref="AP21">
    <cfRule type="expression" dxfId="1458" priority="1460" stopIfTrue="1">
      <formula>AND(NOT(ISBLANK(AP$7)),AP21&gt;AP$7)</formula>
    </cfRule>
  </conditionalFormatting>
  <conditionalFormatting sqref="AR21">
    <cfRule type="expression" dxfId="1457" priority="1459" stopIfTrue="1">
      <formula>AND(NOT(ISBLANK(AR$7)),AR21&gt;AR$7)</formula>
    </cfRule>
  </conditionalFormatting>
  <conditionalFormatting sqref="AT21">
    <cfRule type="expression" dxfId="1456" priority="1458" stopIfTrue="1">
      <formula>AND(NOT(ISBLANK(AT$7)),AT21&gt;AT$7)</formula>
    </cfRule>
  </conditionalFormatting>
  <conditionalFormatting sqref="AV21">
    <cfRule type="expression" dxfId="1455" priority="1457" stopIfTrue="1">
      <formula>AND(NOT(ISBLANK(AV$7)),AV21&gt;AV$7)</formula>
    </cfRule>
  </conditionalFormatting>
  <conditionalFormatting sqref="AX21">
    <cfRule type="expression" dxfId="1454" priority="1456" stopIfTrue="1">
      <formula>AND(NOT(ISBLANK(AX$7)),AX21&gt;AX$7)</formula>
    </cfRule>
  </conditionalFormatting>
  <conditionalFormatting sqref="AZ21">
    <cfRule type="expression" dxfId="1453" priority="1455" stopIfTrue="1">
      <formula>AND(NOT(ISBLANK(AZ$7)),AZ21&gt;AZ$7)</formula>
    </cfRule>
  </conditionalFormatting>
  <conditionalFormatting sqref="BB21">
    <cfRule type="expression" dxfId="1452" priority="1454" stopIfTrue="1">
      <formula>AND(NOT(ISBLANK(BB$7)),BB21&gt;BB$7)</formula>
    </cfRule>
  </conditionalFormatting>
  <conditionalFormatting sqref="BD21">
    <cfRule type="expression" dxfId="1451" priority="1453" stopIfTrue="1">
      <formula>AND(NOT(ISBLANK(BD$7)),BD21&gt;BD$7)</formula>
    </cfRule>
  </conditionalFormatting>
  <conditionalFormatting sqref="BF21">
    <cfRule type="expression" dxfId="1450" priority="1452" stopIfTrue="1">
      <formula>AND(NOT(ISBLANK(BF$7)),BF21&gt;BF$7)</formula>
    </cfRule>
  </conditionalFormatting>
  <conditionalFormatting sqref="BH21">
    <cfRule type="expression" dxfId="1449" priority="1451" stopIfTrue="1">
      <formula>AND(NOT(ISBLANK(BH$7)),BH21&gt;BH$7)</formula>
    </cfRule>
  </conditionalFormatting>
  <conditionalFormatting sqref="BJ21">
    <cfRule type="expression" dxfId="1448" priority="1450" stopIfTrue="1">
      <formula>AND(NOT(ISBLANK(BJ$7)),BJ21&gt;BJ$7)</formula>
    </cfRule>
  </conditionalFormatting>
  <conditionalFormatting sqref="BL21">
    <cfRule type="expression" dxfId="1447" priority="1449" stopIfTrue="1">
      <formula>AND(NOT(ISBLANK(BL$7)),BL21&gt;BL$7)</formula>
    </cfRule>
  </conditionalFormatting>
  <conditionalFormatting sqref="BN21">
    <cfRule type="expression" dxfId="1446" priority="1448" stopIfTrue="1">
      <formula>AND(NOT(ISBLANK(BN$7)),BN21&gt;BN$7)</formula>
    </cfRule>
  </conditionalFormatting>
  <conditionalFormatting sqref="BP21">
    <cfRule type="expression" dxfId="1445" priority="1447" stopIfTrue="1">
      <formula>AND(NOT(ISBLANK(BP$7)),BP21&gt;BP$7)</formula>
    </cfRule>
  </conditionalFormatting>
  <conditionalFormatting sqref="BR21">
    <cfRule type="expression" dxfId="1444" priority="1446" stopIfTrue="1">
      <formula>AND(NOT(ISBLANK(BR$7)),BR21&gt;BR$7)</formula>
    </cfRule>
  </conditionalFormatting>
  <conditionalFormatting sqref="BT21">
    <cfRule type="expression" dxfId="1443" priority="1445" stopIfTrue="1">
      <formula>AND(NOT(ISBLANK(BT$7)),BT21&gt;BT$7)</formula>
    </cfRule>
  </conditionalFormatting>
  <conditionalFormatting sqref="BV21">
    <cfRule type="expression" dxfId="1442" priority="1444" stopIfTrue="1">
      <formula>AND(NOT(ISBLANK(BV$7)),BV21&gt;BV$7)</formula>
    </cfRule>
  </conditionalFormatting>
  <conditionalFormatting sqref="BX21">
    <cfRule type="expression" dxfId="1441" priority="1443" stopIfTrue="1">
      <formula>AND(NOT(ISBLANK(BX$7)),BX21&gt;BX$7)</formula>
    </cfRule>
  </conditionalFormatting>
  <conditionalFormatting sqref="BZ21">
    <cfRule type="expression" dxfId="1440" priority="1442" stopIfTrue="1">
      <formula>AND(NOT(ISBLANK(BZ$7)),BZ21&gt;BZ$7)</formula>
    </cfRule>
  </conditionalFormatting>
  <conditionalFormatting sqref="CB21">
    <cfRule type="expression" dxfId="1439" priority="1441" stopIfTrue="1">
      <formula>AND(NOT(ISBLANK(CB$7)),CB21&gt;CB$7)</formula>
    </cfRule>
  </conditionalFormatting>
  <conditionalFormatting sqref="CB22">
    <cfRule type="expression" dxfId="1438" priority="1440" stopIfTrue="1">
      <formula>AND(NOT(ISBLANK(CB$7)),CB22&gt;CB$7)</formula>
    </cfRule>
  </conditionalFormatting>
  <conditionalFormatting sqref="BZ22">
    <cfRule type="expression" dxfId="1437" priority="1439" stopIfTrue="1">
      <formula>AND(NOT(ISBLANK(BZ$7)),BZ22&gt;BZ$7)</formula>
    </cfRule>
  </conditionalFormatting>
  <conditionalFormatting sqref="BX22">
    <cfRule type="expression" dxfId="1436" priority="1438" stopIfTrue="1">
      <formula>AND(NOT(ISBLANK(BX$7)),BX22&gt;BX$7)</formula>
    </cfRule>
  </conditionalFormatting>
  <conditionalFormatting sqref="BV22">
    <cfRule type="expression" dxfId="1435" priority="1437" stopIfTrue="1">
      <formula>AND(NOT(ISBLANK(BV$7)),BV22&gt;BV$7)</formula>
    </cfRule>
  </conditionalFormatting>
  <conditionalFormatting sqref="BT22">
    <cfRule type="expression" dxfId="1434" priority="1436" stopIfTrue="1">
      <formula>AND(NOT(ISBLANK(BT$7)),BT22&gt;BT$7)</formula>
    </cfRule>
  </conditionalFormatting>
  <conditionalFormatting sqref="BR22">
    <cfRule type="expression" dxfId="1433" priority="1435" stopIfTrue="1">
      <formula>AND(NOT(ISBLANK(BR$7)),BR22&gt;BR$7)</formula>
    </cfRule>
  </conditionalFormatting>
  <conditionalFormatting sqref="BP22">
    <cfRule type="expression" dxfId="1432" priority="1434" stopIfTrue="1">
      <formula>AND(NOT(ISBLANK(BP$7)),BP22&gt;BP$7)</formula>
    </cfRule>
  </conditionalFormatting>
  <conditionalFormatting sqref="BN22">
    <cfRule type="expression" dxfId="1431" priority="1433" stopIfTrue="1">
      <formula>AND(NOT(ISBLANK(BN$7)),BN22&gt;BN$7)</formula>
    </cfRule>
  </conditionalFormatting>
  <conditionalFormatting sqref="BL22">
    <cfRule type="expression" dxfId="1430" priority="1432" stopIfTrue="1">
      <formula>AND(NOT(ISBLANK(BL$7)),BL22&gt;BL$7)</formula>
    </cfRule>
  </conditionalFormatting>
  <conditionalFormatting sqref="BJ22">
    <cfRule type="expression" dxfId="1429" priority="1431" stopIfTrue="1">
      <formula>AND(NOT(ISBLANK(BJ$7)),BJ22&gt;BJ$7)</formula>
    </cfRule>
  </conditionalFormatting>
  <conditionalFormatting sqref="BH22">
    <cfRule type="expression" dxfId="1428" priority="1430" stopIfTrue="1">
      <formula>AND(NOT(ISBLANK(BH$7)),BH22&gt;BH$7)</formula>
    </cfRule>
  </conditionalFormatting>
  <conditionalFormatting sqref="BF22">
    <cfRule type="expression" dxfId="1427" priority="1429" stopIfTrue="1">
      <formula>AND(NOT(ISBLANK(BF$7)),BF22&gt;BF$7)</formula>
    </cfRule>
  </conditionalFormatting>
  <conditionalFormatting sqref="BD22">
    <cfRule type="expression" dxfId="1426" priority="1428" stopIfTrue="1">
      <formula>AND(NOT(ISBLANK(BD$7)),BD22&gt;BD$7)</formula>
    </cfRule>
  </conditionalFormatting>
  <conditionalFormatting sqref="BB22">
    <cfRule type="expression" dxfId="1425" priority="1427" stopIfTrue="1">
      <formula>AND(NOT(ISBLANK(BB$7)),BB22&gt;BB$7)</formula>
    </cfRule>
  </conditionalFormatting>
  <conditionalFormatting sqref="AZ22">
    <cfRule type="expression" dxfId="1424" priority="1426" stopIfTrue="1">
      <formula>AND(NOT(ISBLANK(AZ$7)),AZ22&gt;AZ$7)</formula>
    </cfRule>
  </conditionalFormatting>
  <conditionalFormatting sqref="AX22">
    <cfRule type="expression" dxfId="1423" priority="1425" stopIfTrue="1">
      <formula>AND(NOT(ISBLANK(AX$7)),AX22&gt;AX$7)</formula>
    </cfRule>
  </conditionalFormatting>
  <conditionalFormatting sqref="AV22">
    <cfRule type="expression" dxfId="1422" priority="1424" stopIfTrue="1">
      <formula>AND(NOT(ISBLANK(AV$7)),AV22&gt;AV$7)</formula>
    </cfRule>
  </conditionalFormatting>
  <conditionalFormatting sqref="AT22">
    <cfRule type="expression" dxfId="1421" priority="1423" stopIfTrue="1">
      <formula>AND(NOT(ISBLANK(AT$7)),AT22&gt;AT$7)</formula>
    </cfRule>
  </conditionalFormatting>
  <conditionalFormatting sqref="AR22">
    <cfRule type="expression" dxfId="1420" priority="1422" stopIfTrue="1">
      <formula>AND(NOT(ISBLANK(AR$7)),AR22&gt;AR$7)</formula>
    </cfRule>
  </conditionalFormatting>
  <conditionalFormatting sqref="AP22">
    <cfRule type="expression" dxfId="1419" priority="1421" stopIfTrue="1">
      <formula>AND(NOT(ISBLANK(AP$7)),AP22&gt;AP$7)</formula>
    </cfRule>
  </conditionalFormatting>
  <conditionalFormatting sqref="AN22">
    <cfRule type="expression" dxfId="1418" priority="1420" stopIfTrue="1">
      <formula>AND(NOT(ISBLANK(AN$7)),AN22&gt;AN$7)</formula>
    </cfRule>
  </conditionalFormatting>
  <conditionalFormatting sqref="AL22">
    <cfRule type="expression" dxfId="1417" priority="1419" stopIfTrue="1">
      <formula>AND(NOT(ISBLANK(AL$7)),AL22&gt;AL$7)</formula>
    </cfRule>
  </conditionalFormatting>
  <conditionalFormatting sqref="AJ22">
    <cfRule type="expression" dxfId="1416" priority="1418" stopIfTrue="1">
      <formula>AND(NOT(ISBLANK(AJ$7)),AJ22&gt;AJ$7)</formula>
    </cfRule>
  </conditionalFormatting>
  <conditionalFormatting sqref="AH22">
    <cfRule type="expression" dxfId="1415" priority="1417" stopIfTrue="1">
      <formula>AND(NOT(ISBLANK(AH$7)),AH22&gt;AH$7)</formula>
    </cfRule>
  </conditionalFormatting>
  <conditionalFormatting sqref="AF22">
    <cfRule type="expression" dxfId="1414" priority="1416" stopIfTrue="1">
      <formula>AND(NOT(ISBLANK(AF$7)),AF22&gt;AF$7)</formula>
    </cfRule>
  </conditionalFormatting>
  <conditionalFormatting sqref="AD22">
    <cfRule type="expression" dxfId="1413" priority="1415" stopIfTrue="1">
      <formula>AND(NOT(ISBLANK(AD$7)),AD22&gt;AD$7)</formula>
    </cfRule>
  </conditionalFormatting>
  <conditionalFormatting sqref="AB22">
    <cfRule type="expression" dxfId="1412" priority="1414" stopIfTrue="1">
      <formula>AND(NOT(ISBLANK(AB$7)),AB22&gt;AB$7)</formula>
    </cfRule>
  </conditionalFormatting>
  <conditionalFormatting sqref="Z22">
    <cfRule type="expression" dxfId="1411" priority="1413" stopIfTrue="1">
      <formula>AND(NOT(ISBLANK(Z$7)),Z22&gt;Z$7)</formula>
    </cfRule>
  </conditionalFormatting>
  <conditionalFormatting sqref="X22">
    <cfRule type="expression" dxfId="1410" priority="1412" stopIfTrue="1">
      <formula>AND(NOT(ISBLANK(X$7)),X22&gt;X$7)</formula>
    </cfRule>
  </conditionalFormatting>
  <conditionalFormatting sqref="V22">
    <cfRule type="expression" dxfId="1409" priority="1411" stopIfTrue="1">
      <formula>AND(NOT(ISBLANK(V$7)),V22&gt;V$7)</formula>
    </cfRule>
  </conditionalFormatting>
  <conditionalFormatting sqref="CB16">
    <cfRule type="expression" dxfId="1408" priority="1410" stopIfTrue="1">
      <formula>AND(NOT(ISBLANK(CB$7)),CB16&gt;CB$7)</formula>
    </cfRule>
  </conditionalFormatting>
  <conditionalFormatting sqref="BZ16">
    <cfRule type="expression" dxfId="1407" priority="1409" stopIfTrue="1">
      <formula>AND(NOT(ISBLANK(BZ$7)),BZ16&gt;BZ$7)</formula>
    </cfRule>
  </conditionalFormatting>
  <conditionalFormatting sqref="BX16">
    <cfRule type="expression" dxfId="1406" priority="1408" stopIfTrue="1">
      <formula>AND(NOT(ISBLANK(BX$7)),BX16&gt;BX$7)</formula>
    </cfRule>
  </conditionalFormatting>
  <conditionalFormatting sqref="BV16">
    <cfRule type="expression" dxfId="1405" priority="1407" stopIfTrue="1">
      <formula>AND(NOT(ISBLANK(BV$7)),BV16&gt;BV$7)</formula>
    </cfRule>
  </conditionalFormatting>
  <conditionalFormatting sqref="BT16">
    <cfRule type="expression" dxfId="1404" priority="1406" stopIfTrue="1">
      <formula>AND(NOT(ISBLANK(BT$7)),BT16&gt;BT$7)</formula>
    </cfRule>
  </conditionalFormatting>
  <conditionalFormatting sqref="BR16">
    <cfRule type="expression" dxfId="1403" priority="1405" stopIfTrue="1">
      <formula>AND(NOT(ISBLANK(BR$7)),BR16&gt;BR$7)</formula>
    </cfRule>
  </conditionalFormatting>
  <conditionalFormatting sqref="BP16">
    <cfRule type="expression" dxfId="1402" priority="1404" stopIfTrue="1">
      <formula>AND(NOT(ISBLANK(BP$7)),BP16&gt;BP$7)</formula>
    </cfRule>
  </conditionalFormatting>
  <conditionalFormatting sqref="BN16">
    <cfRule type="expression" dxfId="1401" priority="1403" stopIfTrue="1">
      <formula>AND(NOT(ISBLANK(BN$7)),BN16&gt;BN$7)</formula>
    </cfRule>
  </conditionalFormatting>
  <conditionalFormatting sqref="BL16">
    <cfRule type="expression" dxfId="1400" priority="1402" stopIfTrue="1">
      <formula>AND(NOT(ISBLANK(BL$7)),BL16&gt;BL$7)</formula>
    </cfRule>
  </conditionalFormatting>
  <conditionalFormatting sqref="BJ16">
    <cfRule type="expression" dxfId="1399" priority="1401" stopIfTrue="1">
      <formula>AND(NOT(ISBLANK(BJ$7)),BJ16&gt;BJ$7)</formula>
    </cfRule>
  </conditionalFormatting>
  <conditionalFormatting sqref="BH16">
    <cfRule type="expression" dxfId="1398" priority="1400" stopIfTrue="1">
      <formula>AND(NOT(ISBLANK(BH$7)),BH16&gt;BH$7)</formula>
    </cfRule>
  </conditionalFormatting>
  <conditionalFormatting sqref="BF16">
    <cfRule type="expression" dxfId="1397" priority="1399" stopIfTrue="1">
      <formula>AND(NOT(ISBLANK(BF$7)),BF16&gt;BF$7)</formula>
    </cfRule>
  </conditionalFormatting>
  <conditionalFormatting sqref="BD16">
    <cfRule type="expression" dxfId="1396" priority="1398" stopIfTrue="1">
      <formula>AND(NOT(ISBLANK(BD$7)),BD16&gt;BD$7)</formula>
    </cfRule>
  </conditionalFormatting>
  <conditionalFormatting sqref="BB16">
    <cfRule type="expression" dxfId="1395" priority="1397" stopIfTrue="1">
      <formula>AND(NOT(ISBLANK(BB$7)),BB16&gt;BB$7)</formula>
    </cfRule>
  </conditionalFormatting>
  <conditionalFormatting sqref="AZ16">
    <cfRule type="expression" dxfId="1394" priority="1396" stopIfTrue="1">
      <formula>AND(NOT(ISBLANK(AZ$7)),AZ16&gt;AZ$7)</formula>
    </cfRule>
  </conditionalFormatting>
  <conditionalFormatting sqref="AX16">
    <cfRule type="expression" dxfId="1393" priority="1395" stopIfTrue="1">
      <formula>AND(NOT(ISBLANK(AX$7)),AX16&gt;AX$7)</formula>
    </cfRule>
  </conditionalFormatting>
  <conditionalFormatting sqref="AV16">
    <cfRule type="expression" dxfId="1392" priority="1394" stopIfTrue="1">
      <formula>AND(NOT(ISBLANK(AV$7)),AV16&gt;AV$7)</formula>
    </cfRule>
  </conditionalFormatting>
  <conditionalFormatting sqref="AT16">
    <cfRule type="expression" dxfId="1391" priority="1393" stopIfTrue="1">
      <formula>AND(NOT(ISBLANK(AT$7)),AT16&gt;AT$7)</formula>
    </cfRule>
  </conditionalFormatting>
  <conditionalFormatting sqref="AR16">
    <cfRule type="expression" dxfId="1390" priority="1392" stopIfTrue="1">
      <formula>AND(NOT(ISBLANK(AR$7)),AR16&gt;AR$7)</formula>
    </cfRule>
  </conditionalFormatting>
  <conditionalFormatting sqref="AP16">
    <cfRule type="expression" dxfId="1389" priority="1391" stopIfTrue="1">
      <formula>AND(NOT(ISBLANK(AP$7)),AP16&gt;AP$7)</formula>
    </cfRule>
  </conditionalFormatting>
  <conditionalFormatting sqref="AN16">
    <cfRule type="expression" dxfId="1388" priority="1390" stopIfTrue="1">
      <formula>AND(NOT(ISBLANK(AN$7)),AN16&gt;AN$7)</formula>
    </cfRule>
  </conditionalFormatting>
  <conditionalFormatting sqref="AL16">
    <cfRule type="expression" dxfId="1387" priority="1389" stopIfTrue="1">
      <formula>AND(NOT(ISBLANK(AL$7)),AL16&gt;AL$7)</formula>
    </cfRule>
  </conditionalFormatting>
  <conditionalFormatting sqref="AJ16">
    <cfRule type="expression" dxfId="1386" priority="1388" stopIfTrue="1">
      <formula>AND(NOT(ISBLANK(AJ$7)),AJ16&gt;AJ$7)</formula>
    </cfRule>
  </conditionalFormatting>
  <conditionalFormatting sqref="AH16">
    <cfRule type="expression" dxfId="1385" priority="1387" stopIfTrue="1">
      <formula>AND(NOT(ISBLANK(AH$7)),AH16&gt;AH$7)</formula>
    </cfRule>
  </conditionalFormatting>
  <conditionalFormatting sqref="AF16">
    <cfRule type="expression" dxfId="1384" priority="1386" stopIfTrue="1">
      <formula>AND(NOT(ISBLANK(AF$7)),AF16&gt;AF$7)</formula>
    </cfRule>
  </conditionalFormatting>
  <conditionalFormatting sqref="AD16">
    <cfRule type="expression" dxfId="1383" priority="1385" stopIfTrue="1">
      <formula>AND(NOT(ISBLANK(AD$7)),AD16&gt;AD$7)</formula>
    </cfRule>
  </conditionalFormatting>
  <conditionalFormatting sqref="AB16">
    <cfRule type="expression" dxfId="1382" priority="1384" stopIfTrue="1">
      <formula>AND(NOT(ISBLANK(AB$7)),AB16&gt;AB$7)</formula>
    </cfRule>
  </conditionalFormatting>
  <conditionalFormatting sqref="Z16">
    <cfRule type="expression" dxfId="1381" priority="1383" stopIfTrue="1">
      <formula>AND(NOT(ISBLANK(Z$7)),Z16&gt;Z$7)</formula>
    </cfRule>
  </conditionalFormatting>
  <conditionalFormatting sqref="X16">
    <cfRule type="expression" dxfId="1380" priority="1382" stopIfTrue="1">
      <formula>AND(NOT(ISBLANK(X$7)),X16&gt;X$7)</formula>
    </cfRule>
  </conditionalFormatting>
  <conditionalFormatting sqref="V16">
    <cfRule type="expression" dxfId="1379" priority="1381" stopIfTrue="1">
      <formula>AND(NOT(ISBLANK(V$7)),V16&gt;V$7)</formula>
    </cfRule>
  </conditionalFormatting>
  <conditionalFormatting sqref="CB24">
    <cfRule type="expression" dxfId="1378" priority="1380" stopIfTrue="1">
      <formula>AND(NOT(ISBLANK(CB$7)),CB24&gt;CB$7)</formula>
    </cfRule>
  </conditionalFormatting>
  <conditionalFormatting sqref="BZ24">
    <cfRule type="expression" dxfId="1377" priority="1379" stopIfTrue="1">
      <formula>AND(NOT(ISBLANK(BZ$7)),BZ24&gt;BZ$7)</formula>
    </cfRule>
  </conditionalFormatting>
  <conditionalFormatting sqref="BX24">
    <cfRule type="expression" dxfId="1376" priority="1378" stopIfTrue="1">
      <formula>AND(NOT(ISBLANK(BX$7)),BX24&gt;BX$7)</formula>
    </cfRule>
  </conditionalFormatting>
  <conditionalFormatting sqref="BV24">
    <cfRule type="expression" dxfId="1375" priority="1377" stopIfTrue="1">
      <formula>AND(NOT(ISBLANK(BV$7)),BV24&gt;BV$7)</formula>
    </cfRule>
  </conditionalFormatting>
  <conditionalFormatting sqref="BT24">
    <cfRule type="expression" dxfId="1374" priority="1376" stopIfTrue="1">
      <formula>AND(NOT(ISBLANK(BT$7)),BT24&gt;BT$7)</formula>
    </cfRule>
  </conditionalFormatting>
  <conditionalFormatting sqref="BR24">
    <cfRule type="expression" dxfId="1373" priority="1375" stopIfTrue="1">
      <formula>AND(NOT(ISBLANK(BR$7)),BR24&gt;BR$7)</formula>
    </cfRule>
  </conditionalFormatting>
  <conditionalFormatting sqref="BP24">
    <cfRule type="expression" dxfId="1372" priority="1374" stopIfTrue="1">
      <formula>AND(NOT(ISBLANK(BP$7)),BP24&gt;BP$7)</formula>
    </cfRule>
  </conditionalFormatting>
  <conditionalFormatting sqref="BN24">
    <cfRule type="expression" dxfId="1371" priority="1373" stopIfTrue="1">
      <formula>AND(NOT(ISBLANK(BN$7)),BN24&gt;BN$7)</formula>
    </cfRule>
  </conditionalFormatting>
  <conditionalFormatting sqref="BL24">
    <cfRule type="expression" dxfId="1370" priority="1372" stopIfTrue="1">
      <formula>AND(NOT(ISBLANK(BL$7)),BL24&gt;BL$7)</formula>
    </cfRule>
  </conditionalFormatting>
  <conditionalFormatting sqref="BJ24">
    <cfRule type="expression" dxfId="1369" priority="1371" stopIfTrue="1">
      <formula>AND(NOT(ISBLANK(BJ$7)),BJ24&gt;BJ$7)</formula>
    </cfRule>
  </conditionalFormatting>
  <conditionalFormatting sqref="BH24">
    <cfRule type="expression" dxfId="1368" priority="1370" stopIfTrue="1">
      <formula>AND(NOT(ISBLANK(BH$7)),BH24&gt;BH$7)</formula>
    </cfRule>
  </conditionalFormatting>
  <conditionalFormatting sqref="BF24">
    <cfRule type="expression" dxfId="1367" priority="1369" stopIfTrue="1">
      <formula>AND(NOT(ISBLANK(BF$7)),BF24&gt;BF$7)</formula>
    </cfRule>
  </conditionalFormatting>
  <conditionalFormatting sqref="BD24">
    <cfRule type="expression" dxfId="1366" priority="1368" stopIfTrue="1">
      <formula>AND(NOT(ISBLANK(BD$7)),BD24&gt;BD$7)</formula>
    </cfRule>
  </conditionalFormatting>
  <conditionalFormatting sqref="BB24">
    <cfRule type="expression" dxfId="1365" priority="1367" stopIfTrue="1">
      <formula>AND(NOT(ISBLANK(BB$7)),BB24&gt;BB$7)</formula>
    </cfRule>
  </conditionalFormatting>
  <conditionalFormatting sqref="AZ24">
    <cfRule type="expression" dxfId="1364" priority="1366" stopIfTrue="1">
      <formula>AND(NOT(ISBLANK(AZ$7)),AZ24&gt;AZ$7)</formula>
    </cfRule>
  </conditionalFormatting>
  <conditionalFormatting sqref="AX24">
    <cfRule type="expression" dxfId="1363" priority="1365" stopIfTrue="1">
      <formula>AND(NOT(ISBLANK(AX$7)),AX24&gt;AX$7)</formula>
    </cfRule>
  </conditionalFormatting>
  <conditionalFormatting sqref="AV24">
    <cfRule type="expression" dxfId="1362" priority="1364" stopIfTrue="1">
      <formula>AND(NOT(ISBLANK(AV$7)),AV24&gt;AV$7)</formula>
    </cfRule>
  </conditionalFormatting>
  <conditionalFormatting sqref="AT24">
    <cfRule type="expression" dxfId="1361" priority="1363" stopIfTrue="1">
      <formula>AND(NOT(ISBLANK(AT$7)),AT24&gt;AT$7)</formula>
    </cfRule>
  </conditionalFormatting>
  <conditionalFormatting sqref="AR24">
    <cfRule type="expression" dxfId="1360" priority="1362" stopIfTrue="1">
      <formula>AND(NOT(ISBLANK(AR$7)),AR24&gt;AR$7)</formula>
    </cfRule>
  </conditionalFormatting>
  <conditionalFormatting sqref="AP24">
    <cfRule type="expression" dxfId="1359" priority="1361" stopIfTrue="1">
      <formula>AND(NOT(ISBLANK(AP$7)),AP24&gt;AP$7)</formula>
    </cfRule>
  </conditionalFormatting>
  <conditionalFormatting sqref="AN24">
    <cfRule type="expression" dxfId="1358" priority="1360" stopIfTrue="1">
      <formula>AND(NOT(ISBLANK(AN$7)),AN24&gt;AN$7)</formula>
    </cfRule>
  </conditionalFormatting>
  <conditionalFormatting sqref="AL24">
    <cfRule type="expression" dxfId="1357" priority="1359" stopIfTrue="1">
      <formula>AND(NOT(ISBLANK(AL$7)),AL24&gt;AL$7)</formula>
    </cfRule>
  </conditionalFormatting>
  <conditionalFormatting sqref="AJ24">
    <cfRule type="expression" dxfId="1356" priority="1358" stopIfTrue="1">
      <formula>AND(NOT(ISBLANK(AJ$7)),AJ24&gt;AJ$7)</formula>
    </cfRule>
  </conditionalFormatting>
  <conditionalFormatting sqref="AH24">
    <cfRule type="expression" dxfId="1355" priority="1357" stopIfTrue="1">
      <formula>AND(NOT(ISBLANK(AH$7)),AH24&gt;AH$7)</formula>
    </cfRule>
  </conditionalFormatting>
  <conditionalFormatting sqref="AF24">
    <cfRule type="expression" dxfId="1354" priority="1356" stopIfTrue="1">
      <formula>AND(NOT(ISBLANK(AF$7)),AF24&gt;AF$7)</formula>
    </cfRule>
  </conditionalFormatting>
  <conditionalFormatting sqref="AD24">
    <cfRule type="expression" dxfId="1353" priority="1355" stopIfTrue="1">
      <formula>AND(NOT(ISBLANK(AD$7)),AD24&gt;AD$7)</formula>
    </cfRule>
  </conditionalFormatting>
  <conditionalFormatting sqref="AB24">
    <cfRule type="expression" dxfId="1352" priority="1354" stopIfTrue="1">
      <formula>AND(NOT(ISBLANK(AB$7)),AB24&gt;AB$7)</formula>
    </cfRule>
  </conditionalFormatting>
  <conditionalFormatting sqref="Z24">
    <cfRule type="expression" dxfId="1351" priority="1353" stopIfTrue="1">
      <formula>AND(NOT(ISBLANK(Z$7)),Z24&gt;Z$7)</formula>
    </cfRule>
  </conditionalFormatting>
  <conditionalFormatting sqref="X24">
    <cfRule type="expression" dxfId="1350" priority="1352" stopIfTrue="1">
      <formula>AND(NOT(ISBLANK(X$7)),X24&gt;X$7)</formula>
    </cfRule>
  </conditionalFormatting>
  <conditionalFormatting sqref="V24">
    <cfRule type="expression" dxfId="1349" priority="1351" stopIfTrue="1">
      <formula>AND(NOT(ISBLANK(V$7)),V24&gt;V$7)</formula>
    </cfRule>
  </conditionalFormatting>
  <conditionalFormatting sqref="BL18">
    <cfRule type="expression" dxfId="1348" priority="1350" stopIfTrue="1">
      <formula>AND(NOT(ISBLANK(BL$7)),BL18&gt;BL$7)</formula>
    </cfRule>
  </conditionalFormatting>
  <conditionalFormatting sqref="AZ18">
    <cfRule type="expression" dxfId="1347" priority="1349" stopIfTrue="1">
      <formula>AND(NOT(ISBLANK(AZ$7)),AZ18&gt;AZ$7)</formula>
    </cfRule>
  </conditionalFormatting>
  <conditionalFormatting sqref="AD18">
    <cfRule type="expression" dxfId="1346" priority="1348" stopIfTrue="1">
      <formula>AND(NOT(ISBLANK(AD$7)),AD18&gt;AD$7)</formula>
    </cfRule>
  </conditionalFormatting>
  <conditionalFormatting sqref="BZ18">
    <cfRule type="expression" dxfId="1345" priority="1347" stopIfTrue="1">
      <formula>AND(NOT(ISBLANK(BZ$7)),BZ18&gt;BZ$7)</formula>
    </cfRule>
  </conditionalFormatting>
  <conditionalFormatting sqref="BV18">
    <cfRule type="expression" dxfId="1344" priority="1346" stopIfTrue="1">
      <formula>AND(NOT(ISBLANK(BV$7)),BV18&gt;BV$7)</formula>
    </cfRule>
  </conditionalFormatting>
  <conditionalFormatting sqref="BF18">
    <cfRule type="expression" dxfId="1343" priority="1345" stopIfTrue="1">
      <formula>AND(NOT(ISBLANK(BF$7)),BF18&gt;BF$7)</formula>
    </cfRule>
  </conditionalFormatting>
  <conditionalFormatting sqref="BR18">
    <cfRule type="expression" dxfId="1342" priority="1344" stopIfTrue="1">
      <formula>AND(NOT(ISBLANK(BR$7)),BR18&gt;BR$7)</formula>
    </cfRule>
  </conditionalFormatting>
  <conditionalFormatting sqref="AF18">
    <cfRule type="expression" dxfId="1341" priority="1343" stopIfTrue="1">
      <formula>AND(NOT(ISBLANK(AF$7)),AF18&gt;AF$7)</formula>
    </cfRule>
  </conditionalFormatting>
  <conditionalFormatting sqref="BH18">
    <cfRule type="expression" dxfId="1340" priority="1342" stopIfTrue="1">
      <formula>AND(NOT(ISBLANK(BH$7)),BH18&gt;BH$7)</formula>
    </cfRule>
  </conditionalFormatting>
  <conditionalFormatting sqref="AR18">
    <cfRule type="expression" dxfId="1339" priority="1341" stopIfTrue="1">
      <formula>AND(NOT(ISBLANK(AR$7)),AR18&gt;AR$7)</formula>
    </cfRule>
  </conditionalFormatting>
  <conditionalFormatting sqref="AH18">
    <cfRule type="expression" dxfId="1338" priority="1340" stopIfTrue="1">
      <formula>AND(NOT(ISBLANK(AH$7)),AH18&gt;AH$7)</formula>
    </cfRule>
  </conditionalFormatting>
  <conditionalFormatting sqref="AV18">
    <cfRule type="expression" dxfId="1337" priority="1339" stopIfTrue="1">
      <formula>AND(NOT(ISBLANK(AV$7)),AV18&gt;AV$7)</formula>
    </cfRule>
  </conditionalFormatting>
  <conditionalFormatting sqref="AP18">
    <cfRule type="expression" dxfId="1336" priority="1338" stopIfTrue="1">
      <formula>AND(NOT(ISBLANK(AP$7)),AP18&gt;AP$7)</formula>
    </cfRule>
  </conditionalFormatting>
  <conditionalFormatting sqref="AB18">
    <cfRule type="expression" dxfId="1335" priority="1337" stopIfTrue="1">
      <formula>AND(NOT(ISBLANK(AB$7)),AB18&gt;AB$7)</formula>
    </cfRule>
  </conditionalFormatting>
  <conditionalFormatting sqref="BJ18">
    <cfRule type="expression" dxfId="1334" priority="1336" stopIfTrue="1">
      <formula>AND(NOT(ISBLANK(BJ$7)),BJ18&gt;BJ$7)</formula>
    </cfRule>
  </conditionalFormatting>
  <conditionalFormatting sqref="BT18">
    <cfRule type="expression" dxfId="1333" priority="1335" stopIfTrue="1">
      <formula>AND(NOT(ISBLANK(BT$7)),BT18&gt;BT$7)</formula>
    </cfRule>
  </conditionalFormatting>
  <conditionalFormatting sqref="AX18">
    <cfRule type="expression" dxfId="1332" priority="1334" stopIfTrue="1">
      <formula>AND(NOT(ISBLANK(AX$7)),AX18&gt;AX$7)</formula>
    </cfRule>
  </conditionalFormatting>
  <conditionalFormatting sqref="BB18">
    <cfRule type="expression" dxfId="1331" priority="1333" stopIfTrue="1">
      <formula>AND(NOT(ISBLANK(BB$7)),BB18&gt;BB$7)</formula>
    </cfRule>
  </conditionalFormatting>
  <conditionalFormatting sqref="BX18">
    <cfRule type="expression" dxfId="1330" priority="1332" stopIfTrue="1">
      <formula>AND(NOT(ISBLANK(BX$7)),BX18&gt;BX$7)</formula>
    </cfRule>
  </conditionalFormatting>
  <conditionalFormatting sqref="AJ18">
    <cfRule type="expression" dxfId="1329" priority="1331" stopIfTrue="1">
      <formula>AND(NOT(ISBLANK(AJ$7)),AJ18&gt;AJ$7)</formula>
    </cfRule>
  </conditionalFormatting>
  <conditionalFormatting sqref="Z18">
    <cfRule type="expression" dxfId="1328" priority="1330" stopIfTrue="1">
      <formula>AND(NOT(ISBLANK(Z$7)),Z18&gt;Z$7)</formula>
    </cfRule>
  </conditionalFormatting>
  <conditionalFormatting sqref="AL18">
    <cfRule type="expression" dxfId="1327" priority="1329" stopIfTrue="1">
      <formula>AND(NOT(ISBLANK(AL$7)),AL18&gt;AL$7)</formula>
    </cfRule>
  </conditionalFormatting>
  <conditionalFormatting sqref="CB18">
    <cfRule type="expression" dxfId="1326" priority="1328" stopIfTrue="1">
      <formula>AND(NOT(ISBLANK(CB$7)),CB18&gt;CB$7)</formula>
    </cfRule>
  </conditionalFormatting>
  <conditionalFormatting sqref="BP18">
    <cfRule type="expression" dxfId="1325" priority="1327" stopIfTrue="1">
      <formula>AND(NOT(ISBLANK(BP$7)),BP18&gt;BP$7)</formula>
    </cfRule>
  </conditionalFormatting>
  <conditionalFormatting sqref="BN18">
    <cfRule type="expression" dxfId="1324" priority="1326" stopIfTrue="1">
      <formula>AND(NOT(ISBLANK(BN$7)),BN18&gt;BN$7)</formula>
    </cfRule>
  </conditionalFormatting>
  <conditionalFormatting sqref="BD18">
    <cfRule type="expression" dxfId="1323" priority="1325" stopIfTrue="1">
      <formula>AND(NOT(ISBLANK(BD$7)),BD18&gt;BD$7)</formula>
    </cfRule>
  </conditionalFormatting>
  <conditionalFormatting sqref="AT18">
    <cfRule type="expression" dxfId="1322" priority="1324" stopIfTrue="1">
      <formula>AND(NOT(ISBLANK(AT$7)),AT18&gt;AT$7)</formula>
    </cfRule>
  </conditionalFormatting>
  <conditionalFormatting sqref="AM18">
    <cfRule type="expression" dxfId="1321" priority="1323" stopIfTrue="1">
      <formula>AND(NOT(ISBLANK(AM$7)),AM18&gt;AM$7)</formula>
    </cfRule>
  </conditionalFormatting>
  <conditionalFormatting sqref="AN18">
    <cfRule type="expression" dxfId="1320" priority="1322" stopIfTrue="1">
      <formula>AND(NOT(ISBLANK(AN$7)),AN18&gt;AN$7)</formula>
    </cfRule>
  </conditionalFormatting>
  <conditionalFormatting sqref="V18">
    <cfRule type="expression" dxfId="1319" priority="1321" stopIfTrue="1">
      <formula>AND(NOT(ISBLANK(V$7)),V18&gt;V$7)</formula>
    </cfRule>
  </conditionalFormatting>
  <conditionalFormatting sqref="V26">
    <cfRule type="expression" dxfId="1318" priority="1320" stopIfTrue="1">
      <formula>AND(NOT(ISBLANK(V$7)),V26&gt;V$7)</formula>
    </cfRule>
  </conditionalFormatting>
  <conditionalFormatting sqref="AD18">
    <cfRule type="expression" dxfId="1317" priority="1319" stopIfTrue="1">
      <formula>AND(NOT(ISBLANK(AD$7)),AD18&gt;AD$7)</formula>
    </cfRule>
  </conditionalFormatting>
  <conditionalFormatting sqref="AF18">
    <cfRule type="expression" dxfId="1316" priority="1318" stopIfTrue="1">
      <formula>AND(NOT(ISBLANK(AF$7)),AF18&gt;AF$7)</formula>
    </cfRule>
  </conditionalFormatting>
  <conditionalFormatting sqref="AH18">
    <cfRule type="expression" dxfId="1315" priority="1317" stopIfTrue="1">
      <formula>AND(NOT(ISBLANK(AH$7)),AH18&gt;AH$7)</formula>
    </cfRule>
  </conditionalFormatting>
  <conditionalFormatting sqref="AJ18">
    <cfRule type="expression" dxfId="1314" priority="1316" stopIfTrue="1">
      <formula>AND(NOT(ISBLANK(AJ$7)),AJ18&gt;AJ$7)</formula>
    </cfRule>
  </conditionalFormatting>
  <conditionalFormatting sqref="V26">
    <cfRule type="expression" dxfId="1313" priority="1315" stopIfTrue="1">
      <formula>AND(NOT(ISBLANK(V$7)),V26&gt;V$7)</formula>
    </cfRule>
  </conditionalFormatting>
  <conditionalFormatting sqref="V18">
    <cfRule type="expression" dxfId="1312" priority="1314" stopIfTrue="1">
      <formula>AND(NOT(ISBLANK(V$7)),V18&gt;V$7)</formula>
    </cfRule>
  </conditionalFormatting>
  <conditionalFormatting sqref="V18">
    <cfRule type="expression" dxfId="1311" priority="1313" stopIfTrue="1">
      <formula>AND(NOT(ISBLANK(V$7)),V18&gt;V$7)</formula>
    </cfRule>
  </conditionalFormatting>
  <conditionalFormatting sqref="Z18">
    <cfRule type="expression" dxfId="1310" priority="1312" stopIfTrue="1">
      <formula>AND(NOT(ISBLANK(Z$7)),Z18&gt;Z$7)</formula>
    </cfRule>
  </conditionalFormatting>
  <conditionalFormatting sqref="AB18">
    <cfRule type="expression" dxfId="1309" priority="1311" stopIfTrue="1">
      <formula>AND(NOT(ISBLANK(AB$7)),AB18&gt;AB$7)</formula>
    </cfRule>
  </conditionalFormatting>
  <conditionalFormatting sqref="AL18">
    <cfRule type="expression" dxfId="1308" priority="1310" stopIfTrue="1">
      <formula>AND(NOT(ISBLANK(AL$7)),AL18&gt;AL$7)</formula>
    </cfRule>
  </conditionalFormatting>
  <conditionalFormatting sqref="AN18">
    <cfRule type="expression" dxfId="1307" priority="1309" stopIfTrue="1">
      <formula>AND(NOT(ISBLANK(AN$7)),AN18&gt;AN$7)</formula>
    </cfRule>
  </conditionalFormatting>
  <conditionalFormatting sqref="AP18">
    <cfRule type="expression" dxfId="1306" priority="1308" stopIfTrue="1">
      <formula>AND(NOT(ISBLANK(AP$7)),AP18&gt;AP$7)</formula>
    </cfRule>
  </conditionalFormatting>
  <conditionalFormatting sqref="AR18">
    <cfRule type="expression" dxfId="1305" priority="1307" stopIfTrue="1">
      <formula>AND(NOT(ISBLANK(AR$7)),AR18&gt;AR$7)</formula>
    </cfRule>
  </conditionalFormatting>
  <conditionalFormatting sqref="AT18">
    <cfRule type="expression" dxfId="1304" priority="1306" stopIfTrue="1">
      <formula>AND(NOT(ISBLANK(AT$7)),AT18&gt;AT$7)</formula>
    </cfRule>
  </conditionalFormatting>
  <conditionalFormatting sqref="AV18">
    <cfRule type="expression" dxfId="1303" priority="1305" stopIfTrue="1">
      <formula>AND(NOT(ISBLANK(AV$7)),AV18&gt;AV$7)</formula>
    </cfRule>
  </conditionalFormatting>
  <conditionalFormatting sqref="AX18">
    <cfRule type="expression" dxfId="1302" priority="1304" stopIfTrue="1">
      <formula>AND(NOT(ISBLANK(AX$7)),AX18&gt;AX$7)</formula>
    </cfRule>
  </conditionalFormatting>
  <conditionalFormatting sqref="AZ18">
    <cfRule type="expression" dxfId="1301" priority="1303" stopIfTrue="1">
      <formula>AND(NOT(ISBLANK(AZ$7)),AZ18&gt;AZ$7)</formula>
    </cfRule>
  </conditionalFormatting>
  <conditionalFormatting sqref="BB18">
    <cfRule type="expression" dxfId="1300" priority="1302" stopIfTrue="1">
      <formula>AND(NOT(ISBLANK(BB$7)),BB18&gt;BB$7)</formula>
    </cfRule>
  </conditionalFormatting>
  <conditionalFormatting sqref="BD18">
    <cfRule type="expression" dxfId="1299" priority="1301" stopIfTrue="1">
      <formula>AND(NOT(ISBLANK(BD$7)),BD18&gt;BD$7)</formula>
    </cfRule>
  </conditionalFormatting>
  <conditionalFormatting sqref="BF18">
    <cfRule type="expression" dxfId="1298" priority="1300" stopIfTrue="1">
      <formula>AND(NOT(ISBLANK(BF$7)),BF18&gt;BF$7)</formula>
    </cfRule>
  </conditionalFormatting>
  <conditionalFormatting sqref="BH18">
    <cfRule type="expression" dxfId="1297" priority="1299" stopIfTrue="1">
      <formula>AND(NOT(ISBLANK(BH$7)),BH18&gt;BH$7)</formula>
    </cfRule>
  </conditionalFormatting>
  <conditionalFormatting sqref="BJ18">
    <cfRule type="expression" dxfId="1296" priority="1298" stopIfTrue="1">
      <formula>AND(NOT(ISBLANK(BJ$7)),BJ18&gt;BJ$7)</formula>
    </cfRule>
  </conditionalFormatting>
  <conditionalFormatting sqref="BL18">
    <cfRule type="expression" dxfId="1295" priority="1297" stopIfTrue="1">
      <formula>AND(NOT(ISBLANK(BL$7)),BL18&gt;BL$7)</formula>
    </cfRule>
  </conditionalFormatting>
  <conditionalFormatting sqref="BN18">
    <cfRule type="expression" dxfId="1294" priority="1296" stopIfTrue="1">
      <formula>AND(NOT(ISBLANK(BN$7)),BN18&gt;BN$7)</formula>
    </cfRule>
  </conditionalFormatting>
  <conditionalFormatting sqref="BP18">
    <cfRule type="expression" dxfId="1293" priority="1295" stopIfTrue="1">
      <formula>AND(NOT(ISBLANK(BP$7)),BP18&gt;BP$7)</formula>
    </cfRule>
  </conditionalFormatting>
  <conditionalFormatting sqref="BR18">
    <cfRule type="expression" dxfId="1292" priority="1294" stopIfTrue="1">
      <formula>AND(NOT(ISBLANK(BR$7)),BR18&gt;BR$7)</formula>
    </cfRule>
  </conditionalFormatting>
  <conditionalFormatting sqref="BT18">
    <cfRule type="expression" dxfId="1291" priority="1293" stopIfTrue="1">
      <formula>AND(NOT(ISBLANK(BT$7)),BT18&gt;BT$7)</formula>
    </cfRule>
  </conditionalFormatting>
  <conditionalFormatting sqref="BV18">
    <cfRule type="expression" dxfId="1290" priority="1292" stopIfTrue="1">
      <formula>AND(NOT(ISBLANK(BV$7)),BV18&gt;BV$7)</formula>
    </cfRule>
  </conditionalFormatting>
  <conditionalFormatting sqref="BX18">
    <cfRule type="expression" dxfId="1289" priority="1291" stopIfTrue="1">
      <formula>AND(NOT(ISBLANK(BX$7)),BX18&gt;BX$7)</formula>
    </cfRule>
  </conditionalFormatting>
  <conditionalFormatting sqref="BZ18">
    <cfRule type="expression" dxfId="1288" priority="1290" stopIfTrue="1">
      <formula>AND(NOT(ISBLANK(BZ$7)),BZ18&gt;BZ$7)</formula>
    </cfRule>
  </conditionalFormatting>
  <conditionalFormatting sqref="V16">
    <cfRule type="expression" dxfId="1287" priority="1289" stopIfTrue="1">
      <formula>AND(NOT(ISBLANK(V$7)),V16&gt;V$7)</formula>
    </cfRule>
  </conditionalFormatting>
  <conditionalFormatting sqref="V16">
    <cfRule type="expression" dxfId="1286" priority="1288" stopIfTrue="1">
      <formula>AND(NOT(ISBLANK(V$7)),V16&gt;V$7)</formula>
    </cfRule>
  </conditionalFormatting>
  <conditionalFormatting sqref="V16">
    <cfRule type="expression" dxfId="1285" priority="1287" stopIfTrue="1">
      <formula>AND(NOT(ISBLANK(V$7)),V16&gt;V$7)</formula>
    </cfRule>
  </conditionalFormatting>
  <conditionalFormatting sqref="X16">
    <cfRule type="expression" dxfId="1284" priority="1286" stopIfTrue="1">
      <formula>AND(NOT(ISBLANK(X$7)),X16&gt;X$7)</formula>
    </cfRule>
  </conditionalFormatting>
  <conditionalFormatting sqref="X16">
    <cfRule type="expression" dxfId="1283" priority="1285" stopIfTrue="1">
      <formula>AND(NOT(ISBLANK(X$7)),X16&gt;X$7)</formula>
    </cfRule>
  </conditionalFormatting>
  <conditionalFormatting sqref="X16">
    <cfRule type="expression" dxfId="1282" priority="1284" stopIfTrue="1">
      <formula>AND(NOT(ISBLANK(X$7)),X16&gt;X$7)</formula>
    </cfRule>
  </conditionalFormatting>
  <conditionalFormatting sqref="X16">
    <cfRule type="expression" dxfId="1281" priority="1283" stopIfTrue="1">
      <formula>AND(NOT(ISBLANK(X$7)),X16&gt;X$7)</formula>
    </cfRule>
  </conditionalFormatting>
  <conditionalFormatting sqref="Z16">
    <cfRule type="expression" dxfId="1280" priority="1282" stopIfTrue="1">
      <formula>AND(NOT(ISBLANK(Z$7)),Z16&gt;Z$7)</formula>
    </cfRule>
  </conditionalFormatting>
  <conditionalFormatting sqref="Z16">
    <cfRule type="expression" dxfId="1279" priority="1281" stopIfTrue="1">
      <formula>AND(NOT(ISBLANK(Z$7)),Z16&gt;Z$7)</formula>
    </cfRule>
  </conditionalFormatting>
  <conditionalFormatting sqref="Z16">
    <cfRule type="expression" dxfId="1278" priority="1280" stopIfTrue="1">
      <formula>AND(NOT(ISBLANK(Z$7)),Z16&gt;Z$7)</formula>
    </cfRule>
  </conditionalFormatting>
  <conditionalFormatting sqref="Z16">
    <cfRule type="expression" dxfId="1277" priority="1279" stopIfTrue="1">
      <formula>AND(NOT(ISBLANK(Z$7)),Z16&gt;Z$7)</formula>
    </cfRule>
  </conditionalFormatting>
  <conditionalFormatting sqref="Z16">
    <cfRule type="expression" dxfId="1276" priority="1278" stopIfTrue="1">
      <formula>AND(NOT(ISBLANK(Z$7)),Z16&gt;Z$7)</formula>
    </cfRule>
  </conditionalFormatting>
  <conditionalFormatting sqref="AB16">
    <cfRule type="expression" dxfId="1275" priority="1277" stopIfTrue="1">
      <formula>AND(NOT(ISBLANK(AB$7)),AB16&gt;AB$7)</formula>
    </cfRule>
  </conditionalFormatting>
  <conditionalFormatting sqref="AB16">
    <cfRule type="expression" dxfId="1274" priority="1276" stopIfTrue="1">
      <formula>AND(NOT(ISBLANK(AB$7)),AB16&gt;AB$7)</formula>
    </cfRule>
  </conditionalFormatting>
  <conditionalFormatting sqref="AB16">
    <cfRule type="expression" dxfId="1273" priority="1275" stopIfTrue="1">
      <formula>AND(NOT(ISBLANK(AB$7)),AB16&gt;AB$7)</formula>
    </cfRule>
  </conditionalFormatting>
  <conditionalFormatting sqref="AB16">
    <cfRule type="expression" dxfId="1272" priority="1274" stopIfTrue="1">
      <formula>AND(NOT(ISBLANK(AB$7)),AB16&gt;AB$7)</formula>
    </cfRule>
  </conditionalFormatting>
  <conditionalFormatting sqref="AB16">
    <cfRule type="expression" dxfId="1271" priority="1273" stopIfTrue="1">
      <formula>AND(NOT(ISBLANK(AB$7)),AB16&gt;AB$7)</formula>
    </cfRule>
  </conditionalFormatting>
  <conditionalFormatting sqref="AB16">
    <cfRule type="expression" dxfId="1270" priority="1272" stopIfTrue="1">
      <formula>AND(NOT(ISBLANK(AB$7)),AB16&gt;AB$7)</formula>
    </cfRule>
  </conditionalFormatting>
  <conditionalFormatting sqref="AD16">
    <cfRule type="expression" dxfId="1269" priority="1271" stopIfTrue="1">
      <formula>AND(NOT(ISBLANK(AD$7)),AD16&gt;AD$7)</formula>
    </cfRule>
  </conditionalFormatting>
  <conditionalFormatting sqref="AD16">
    <cfRule type="expression" dxfId="1268" priority="1270" stopIfTrue="1">
      <formula>AND(NOT(ISBLANK(AD$7)),AD16&gt;AD$7)</formula>
    </cfRule>
  </conditionalFormatting>
  <conditionalFormatting sqref="AF16">
    <cfRule type="expression" dxfId="1267" priority="1269" stopIfTrue="1">
      <formula>AND(NOT(ISBLANK(AF$7)),AF16&gt;AF$7)</formula>
    </cfRule>
  </conditionalFormatting>
  <conditionalFormatting sqref="AF16">
    <cfRule type="expression" dxfId="1266" priority="1268" stopIfTrue="1">
      <formula>AND(NOT(ISBLANK(AF$7)),AF16&gt;AF$7)</formula>
    </cfRule>
  </conditionalFormatting>
  <conditionalFormatting sqref="AH16">
    <cfRule type="expression" dxfId="1265" priority="1267" stopIfTrue="1">
      <formula>AND(NOT(ISBLANK(AH$7)),AH16&gt;AH$7)</formula>
    </cfRule>
  </conditionalFormatting>
  <conditionalFormatting sqref="AH16">
    <cfRule type="expression" dxfId="1264" priority="1266" stopIfTrue="1">
      <formula>AND(NOT(ISBLANK(AH$7)),AH16&gt;AH$7)</formula>
    </cfRule>
  </conditionalFormatting>
  <conditionalFormatting sqref="AJ16">
    <cfRule type="expression" dxfId="1263" priority="1265" stopIfTrue="1">
      <formula>AND(NOT(ISBLANK(AJ$7)),AJ16&gt;AJ$7)</formula>
    </cfRule>
  </conditionalFormatting>
  <conditionalFormatting sqref="AJ16">
    <cfRule type="expression" dxfId="1262" priority="1264" stopIfTrue="1">
      <formula>AND(NOT(ISBLANK(AJ$7)),AJ16&gt;AJ$7)</formula>
    </cfRule>
  </conditionalFormatting>
  <conditionalFormatting sqref="AL16">
    <cfRule type="expression" dxfId="1261" priority="1263" stopIfTrue="1">
      <formula>AND(NOT(ISBLANK(AL$7)),AL16&gt;AL$7)</formula>
    </cfRule>
  </conditionalFormatting>
  <conditionalFormatting sqref="AL16">
    <cfRule type="expression" dxfId="1260" priority="1262" stopIfTrue="1">
      <formula>AND(NOT(ISBLANK(AL$7)),AL16&gt;AL$7)</formula>
    </cfRule>
  </conditionalFormatting>
  <conditionalFormatting sqref="AM16">
    <cfRule type="expression" dxfId="1259" priority="1261" stopIfTrue="1">
      <formula>AND(NOT(ISBLANK(AM$7)),AM16&gt;AM$7)</formula>
    </cfRule>
  </conditionalFormatting>
  <conditionalFormatting sqref="AN16">
    <cfRule type="expression" dxfId="1258" priority="1260" stopIfTrue="1">
      <formula>AND(NOT(ISBLANK(AN$7)),AN16&gt;AN$7)</formula>
    </cfRule>
  </conditionalFormatting>
  <conditionalFormatting sqref="AN16">
    <cfRule type="expression" dxfId="1257" priority="1259" stopIfTrue="1">
      <formula>AND(NOT(ISBLANK(AN$7)),AN16&gt;AN$7)</formula>
    </cfRule>
  </conditionalFormatting>
  <conditionalFormatting sqref="AP16">
    <cfRule type="expression" dxfId="1256" priority="1258" stopIfTrue="1">
      <formula>AND(NOT(ISBLANK(AP$7)),AP16&gt;AP$7)</formula>
    </cfRule>
  </conditionalFormatting>
  <conditionalFormatting sqref="AP16">
    <cfRule type="expression" dxfId="1255" priority="1257" stopIfTrue="1">
      <formula>AND(NOT(ISBLANK(AP$7)),AP16&gt;AP$7)</formula>
    </cfRule>
  </conditionalFormatting>
  <conditionalFormatting sqref="AR16">
    <cfRule type="expression" dxfId="1254" priority="1256" stopIfTrue="1">
      <formula>AND(NOT(ISBLANK(AR$7)),AR16&gt;AR$7)</formula>
    </cfRule>
  </conditionalFormatting>
  <conditionalFormatting sqref="AR16">
    <cfRule type="expression" dxfId="1253" priority="1255" stopIfTrue="1">
      <formula>AND(NOT(ISBLANK(AR$7)),AR16&gt;AR$7)</formula>
    </cfRule>
  </conditionalFormatting>
  <conditionalFormatting sqref="AT16">
    <cfRule type="expression" dxfId="1252" priority="1254" stopIfTrue="1">
      <formula>AND(NOT(ISBLANK(AT$7)),AT16&gt;AT$7)</formula>
    </cfRule>
  </conditionalFormatting>
  <conditionalFormatting sqref="AT16">
    <cfRule type="expression" dxfId="1251" priority="1253" stopIfTrue="1">
      <formula>AND(NOT(ISBLANK(AT$7)),AT16&gt;AT$7)</formula>
    </cfRule>
  </conditionalFormatting>
  <conditionalFormatting sqref="AV16">
    <cfRule type="expression" dxfId="1250" priority="1252" stopIfTrue="1">
      <formula>AND(NOT(ISBLANK(AV$7)),AV16&gt;AV$7)</formula>
    </cfRule>
  </conditionalFormatting>
  <conditionalFormatting sqref="AV16">
    <cfRule type="expression" dxfId="1249" priority="1251" stopIfTrue="1">
      <formula>AND(NOT(ISBLANK(AV$7)),AV16&gt;AV$7)</formula>
    </cfRule>
  </conditionalFormatting>
  <conditionalFormatting sqref="AX16">
    <cfRule type="expression" dxfId="1248" priority="1250" stopIfTrue="1">
      <formula>AND(NOT(ISBLANK(AX$7)),AX16&gt;AX$7)</formula>
    </cfRule>
  </conditionalFormatting>
  <conditionalFormatting sqref="AX16">
    <cfRule type="expression" dxfId="1247" priority="1249" stopIfTrue="1">
      <formula>AND(NOT(ISBLANK(AX$7)),AX16&gt;AX$7)</formula>
    </cfRule>
  </conditionalFormatting>
  <conditionalFormatting sqref="AZ16">
    <cfRule type="expression" dxfId="1246" priority="1248" stopIfTrue="1">
      <formula>AND(NOT(ISBLANK(AZ$7)),AZ16&gt;AZ$7)</formula>
    </cfRule>
  </conditionalFormatting>
  <conditionalFormatting sqref="AZ16">
    <cfRule type="expression" dxfId="1245" priority="1247" stopIfTrue="1">
      <formula>AND(NOT(ISBLANK(AZ$7)),AZ16&gt;AZ$7)</formula>
    </cfRule>
  </conditionalFormatting>
  <conditionalFormatting sqref="BB16">
    <cfRule type="expression" dxfId="1244" priority="1246" stopIfTrue="1">
      <formula>AND(NOT(ISBLANK(BB$7)),BB16&gt;BB$7)</formula>
    </cfRule>
  </conditionalFormatting>
  <conditionalFormatting sqref="BB16">
    <cfRule type="expression" dxfId="1243" priority="1245" stopIfTrue="1">
      <formula>AND(NOT(ISBLANK(BB$7)),BB16&gt;BB$7)</formula>
    </cfRule>
  </conditionalFormatting>
  <conditionalFormatting sqref="BD16">
    <cfRule type="expression" dxfId="1242" priority="1244" stopIfTrue="1">
      <formula>AND(NOT(ISBLANK(BD$7)),BD16&gt;BD$7)</formula>
    </cfRule>
  </conditionalFormatting>
  <conditionalFormatting sqref="BD16">
    <cfRule type="expression" dxfId="1241" priority="1243" stopIfTrue="1">
      <formula>AND(NOT(ISBLANK(BD$7)),BD16&gt;BD$7)</formula>
    </cfRule>
  </conditionalFormatting>
  <conditionalFormatting sqref="BF16">
    <cfRule type="expression" dxfId="1240" priority="1242" stopIfTrue="1">
      <formula>AND(NOT(ISBLANK(BF$7)),BF16&gt;BF$7)</formula>
    </cfRule>
  </conditionalFormatting>
  <conditionalFormatting sqref="BF16">
    <cfRule type="expression" dxfId="1239" priority="1241" stopIfTrue="1">
      <formula>AND(NOT(ISBLANK(BF$7)),BF16&gt;BF$7)</formula>
    </cfRule>
  </conditionalFormatting>
  <conditionalFormatting sqref="BH16">
    <cfRule type="expression" dxfId="1238" priority="1240" stopIfTrue="1">
      <formula>AND(NOT(ISBLANK(BH$7)),BH16&gt;BH$7)</formula>
    </cfRule>
  </conditionalFormatting>
  <conditionalFormatting sqref="BH16">
    <cfRule type="expression" dxfId="1237" priority="1239" stopIfTrue="1">
      <formula>AND(NOT(ISBLANK(BH$7)),BH16&gt;BH$7)</formula>
    </cfRule>
  </conditionalFormatting>
  <conditionalFormatting sqref="BJ16">
    <cfRule type="expression" dxfId="1236" priority="1238" stopIfTrue="1">
      <formula>AND(NOT(ISBLANK(BJ$7)),BJ16&gt;BJ$7)</formula>
    </cfRule>
  </conditionalFormatting>
  <conditionalFormatting sqref="BJ16">
    <cfRule type="expression" dxfId="1235" priority="1237" stopIfTrue="1">
      <formula>AND(NOT(ISBLANK(BJ$7)),BJ16&gt;BJ$7)</formula>
    </cfRule>
  </conditionalFormatting>
  <conditionalFormatting sqref="BL16">
    <cfRule type="expression" dxfId="1234" priority="1236" stopIfTrue="1">
      <formula>AND(NOT(ISBLANK(BL$7)),BL16&gt;BL$7)</formula>
    </cfRule>
  </conditionalFormatting>
  <conditionalFormatting sqref="BL16">
    <cfRule type="expression" dxfId="1233" priority="1235" stopIfTrue="1">
      <formula>AND(NOT(ISBLANK(BL$7)),BL16&gt;BL$7)</formula>
    </cfRule>
  </conditionalFormatting>
  <conditionalFormatting sqref="BN16">
    <cfRule type="expression" dxfId="1232" priority="1234" stopIfTrue="1">
      <formula>AND(NOT(ISBLANK(BN$7)),BN16&gt;BN$7)</formula>
    </cfRule>
  </conditionalFormatting>
  <conditionalFormatting sqref="BN16">
    <cfRule type="expression" dxfId="1231" priority="1233" stopIfTrue="1">
      <formula>AND(NOT(ISBLANK(BN$7)),BN16&gt;BN$7)</formula>
    </cfRule>
  </conditionalFormatting>
  <conditionalFormatting sqref="BP16">
    <cfRule type="expression" dxfId="1230" priority="1232" stopIfTrue="1">
      <formula>AND(NOT(ISBLANK(BP$7)),BP16&gt;BP$7)</formula>
    </cfRule>
  </conditionalFormatting>
  <conditionalFormatting sqref="BP16">
    <cfRule type="expression" dxfId="1229" priority="1231" stopIfTrue="1">
      <formula>AND(NOT(ISBLANK(BP$7)),BP16&gt;BP$7)</formula>
    </cfRule>
  </conditionalFormatting>
  <conditionalFormatting sqref="BR16">
    <cfRule type="expression" dxfId="1228" priority="1230" stopIfTrue="1">
      <formula>AND(NOT(ISBLANK(BR$7)),BR16&gt;BR$7)</formula>
    </cfRule>
  </conditionalFormatting>
  <conditionalFormatting sqref="BR16">
    <cfRule type="expression" dxfId="1227" priority="1229" stopIfTrue="1">
      <formula>AND(NOT(ISBLANK(BR$7)),BR16&gt;BR$7)</formula>
    </cfRule>
  </conditionalFormatting>
  <conditionalFormatting sqref="BT16">
    <cfRule type="expression" dxfId="1226" priority="1228" stopIfTrue="1">
      <formula>AND(NOT(ISBLANK(BT$7)),BT16&gt;BT$7)</formula>
    </cfRule>
  </conditionalFormatting>
  <conditionalFormatting sqref="BT16">
    <cfRule type="expression" dxfId="1225" priority="1227" stopIfTrue="1">
      <formula>AND(NOT(ISBLANK(BT$7)),BT16&gt;BT$7)</formula>
    </cfRule>
  </conditionalFormatting>
  <conditionalFormatting sqref="BV16">
    <cfRule type="expression" dxfId="1224" priority="1226" stopIfTrue="1">
      <formula>AND(NOT(ISBLANK(BV$7)),BV16&gt;BV$7)</formula>
    </cfRule>
  </conditionalFormatting>
  <conditionalFormatting sqref="BV16">
    <cfRule type="expression" dxfId="1223" priority="1225" stopIfTrue="1">
      <formula>AND(NOT(ISBLANK(BV$7)),BV16&gt;BV$7)</formula>
    </cfRule>
  </conditionalFormatting>
  <conditionalFormatting sqref="BX16">
    <cfRule type="expression" dxfId="1222" priority="1224" stopIfTrue="1">
      <formula>AND(NOT(ISBLANK(BX$7)),BX16&gt;BX$7)</formula>
    </cfRule>
  </conditionalFormatting>
  <conditionalFormatting sqref="BX16">
    <cfRule type="expression" dxfId="1221" priority="1223" stopIfTrue="1">
      <formula>AND(NOT(ISBLANK(BX$7)),BX16&gt;BX$7)</formula>
    </cfRule>
  </conditionalFormatting>
  <conditionalFormatting sqref="BZ16">
    <cfRule type="expression" dxfId="1220" priority="1222" stopIfTrue="1">
      <formula>AND(NOT(ISBLANK(BZ$7)),BZ16&gt;BZ$7)</formula>
    </cfRule>
  </conditionalFormatting>
  <conditionalFormatting sqref="BZ16">
    <cfRule type="expression" dxfId="1219" priority="1221" stopIfTrue="1">
      <formula>AND(NOT(ISBLANK(BZ$7)),BZ16&gt;BZ$7)</formula>
    </cfRule>
  </conditionalFormatting>
  <conditionalFormatting sqref="CB16">
    <cfRule type="expression" dxfId="1218" priority="1220" stopIfTrue="1">
      <formula>AND(NOT(ISBLANK(CB$7)),CB16&gt;CB$7)</formula>
    </cfRule>
  </conditionalFormatting>
  <conditionalFormatting sqref="CB19">
    <cfRule type="expression" dxfId="1217" priority="1219" stopIfTrue="1">
      <formula>AND(NOT(ISBLANK(CB$7)),CB19&gt;CB$7)</formula>
    </cfRule>
  </conditionalFormatting>
  <conditionalFormatting sqref="CB19">
    <cfRule type="expression" dxfId="1216" priority="1218" stopIfTrue="1">
      <formula>AND(NOT(ISBLANK(CB$7)),CB19&gt;CB$7)</formula>
    </cfRule>
  </conditionalFormatting>
  <conditionalFormatting sqref="BZ19">
    <cfRule type="expression" dxfId="1215" priority="1217" stopIfTrue="1">
      <formula>AND(NOT(ISBLANK(BZ$7)),BZ19&gt;BZ$7)</formula>
    </cfRule>
  </conditionalFormatting>
  <conditionalFormatting sqref="BZ19">
    <cfRule type="expression" dxfId="1214" priority="1216" stopIfTrue="1">
      <formula>AND(NOT(ISBLANK(BZ$7)),BZ19&gt;BZ$7)</formula>
    </cfRule>
  </conditionalFormatting>
  <conditionalFormatting sqref="BX19">
    <cfRule type="expression" dxfId="1213" priority="1215" stopIfTrue="1">
      <formula>AND(NOT(ISBLANK(BX$7)),BX19&gt;BX$7)</formula>
    </cfRule>
  </conditionalFormatting>
  <conditionalFormatting sqref="BX19">
    <cfRule type="expression" dxfId="1212" priority="1214" stopIfTrue="1">
      <formula>AND(NOT(ISBLANK(BX$7)),BX19&gt;BX$7)</formula>
    </cfRule>
  </conditionalFormatting>
  <conditionalFormatting sqref="BV19">
    <cfRule type="expression" dxfId="1211" priority="1213" stopIfTrue="1">
      <formula>AND(NOT(ISBLANK(BV$7)),BV19&gt;BV$7)</formula>
    </cfRule>
  </conditionalFormatting>
  <conditionalFormatting sqref="BV19">
    <cfRule type="expression" dxfId="1210" priority="1212" stopIfTrue="1">
      <formula>AND(NOT(ISBLANK(BV$7)),BV19&gt;BV$7)</formula>
    </cfRule>
  </conditionalFormatting>
  <conditionalFormatting sqref="BT19">
    <cfRule type="expression" dxfId="1209" priority="1211" stopIfTrue="1">
      <formula>AND(NOT(ISBLANK(BT$7)),BT19&gt;BT$7)</formula>
    </cfRule>
  </conditionalFormatting>
  <conditionalFormatting sqref="BT19">
    <cfRule type="expression" dxfId="1208" priority="1210" stopIfTrue="1">
      <formula>AND(NOT(ISBLANK(BT$7)),BT19&gt;BT$7)</formula>
    </cfRule>
  </conditionalFormatting>
  <conditionalFormatting sqref="BR19">
    <cfRule type="expression" dxfId="1207" priority="1209" stopIfTrue="1">
      <formula>AND(NOT(ISBLANK(BR$7)),BR19&gt;BR$7)</formula>
    </cfRule>
  </conditionalFormatting>
  <conditionalFormatting sqref="BR19">
    <cfRule type="expression" dxfId="1206" priority="1208" stopIfTrue="1">
      <formula>AND(NOT(ISBLANK(BR$7)),BR19&gt;BR$7)</formula>
    </cfRule>
  </conditionalFormatting>
  <conditionalFormatting sqref="BP19">
    <cfRule type="expression" dxfId="1205" priority="1207" stopIfTrue="1">
      <formula>AND(NOT(ISBLANK(BP$7)),BP19&gt;BP$7)</formula>
    </cfRule>
  </conditionalFormatting>
  <conditionalFormatting sqref="BP19">
    <cfRule type="expression" dxfId="1204" priority="1206" stopIfTrue="1">
      <formula>AND(NOT(ISBLANK(BP$7)),BP19&gt;BP$7)</formula>
    </cfRule>
  </conditionalFormatting>
  <conditionalFormatting sqref="AZ19">
    <cfRule type="expression" dxfId="1203" priority="1205" stopIfTrue="1">
      <formula>AND(NOT(ISBLANK(AZ$7)),AZ19&gt;AZ$7)</formula>
    </cfRule>
  </conditionalFormatting>
  <conditionalFormatting sqref="AZ19">
    <cfRule type="expression" dxfId="1202" priority="1204" stopIfTrue="1">
      <formula>AND(NOT(ISBLANK(AZ$7)),AZ19&gt;AZ$7)</formula>
    </cfRule>
  </conditionalFormatting>
  <conditionalFormatting sqref="AX19">
    <cfRule type="expression" dxfId="1201" priority="1203" stopIfTrue="1">
      <formula>AND(NOT(ISBLANK(AX$7)),AX19&gt;AX$7)</formula>
    </cfRule>
  </conditionalFormatting>
  <conditionalFormatting sqref="AX19">
    <cfRule type="expression" dxfId="1200" priority="1202" stopIfTrue="1">
      <formula>AND(NOT(ISBLANK(AX$7)),AX19&gt;AX$7)</formula>
    </cfRule>
  </conditionalFormatting>
  <conditionalFormatting sqref="AV19">
    <cfRule type="expression" dxfId="1199" priority="1201" stopIfTrue="1">
      <formula>AND(NOT(ISBLANK(AV$7)),AV19&gt;AV$7)</formula>
    </cfRule>
  </conditionalFormatting>
  <conditionalFormatting sqref="AV19">
    <cfRule type="expression" dxfId="1198" priority="1200" stopIfTrue="1">
      <formula>AND(NOT(ISBLANK(AV$7)),AV19&gt;AV$7)</formula>
    </cfRule>
  </conditionalFormatting>
  <conditionalFormatting sqref="AU19">
    <cfRule type="expression" dxfId="1197" priority="1199" stopIfTrue="1">
      <formula>AND(NOT(ISBLANK(AT$7)),AU19&gt;AT$7)</formula>
    </cfRule>
  </conditionalFormatting>
  <conditionalFormatting sqref="AU19">
    <cfRule type="expression" dxfId="1196" priority="1198" stopIfTrue="1">
      <formula>AND(NOT(ISBLANK(AT$7)),AU19&gt;AT$7)</formula>
    </cfRule>
  </conditionalFormatting>
  <conditionalFormatting sqref="AR19">
    <cfRule type="expression" dxfId="1195" priority="1197" stopIfTrue="1">
      <formula>AND(NOT(ISBLANK(AR$7)),AR19&gt;AR$7)</formula>
    </cfRule>
  </conditionalFormatting>
  <conditionalFormatting sqref="AR19">
    <cfRule type="expression" dxfId="1194" priority="1196" stopIfTrue="1">
      <formula>AND(NOT(ISBLANK(AR$7)),AR19&gt;AR$7)</formula>
    </cfRule>
  </conditionalFormatting>
  <conditionalFormatting sqref="AP19">
    <cfRule type="expression" dxfId="1193" priority="1195" stopIfTrue="1">
      <formula>AND(NOT(ISBLANK(AP$7)),AP19&gt;AP$7)</formula>
    </cfRule>
  </conditionalFormatting>
  <conditionalFormatting sqref="AP19">
    <cfRule type="expression" dxfId="1192" priority="1194" stopIfTrue="1">
      <formula>AND(NOT(ISBLANK(AP$7)),AP19&gt;AP$7)</formula>
    </cfRule>
  </conditionalFormatting>
  <conditionalFormatting sqref="AN19">
    <cfRule type="expression" dxfId="1191" priority="1193" stopIfTrue="1">
      <formula>AND(NOT(ISBLANK(AN$7)),AN19&gt;AN$7)</formula>
    </cfRule>
  </conditionalFormatting>
  <conditionalFormatting sqref="AN19">
    <cfRule type="expression" dxfId="1190" priority="1192" stopIfTrue="1">
      <formula>AND(NOT(ISBLANK(AN$7)),AN19&gt;AN$7)</formula>
    </cfRule>
  </conditionalFormatting>
  <conditionalFormatting sqref="AL19">
    <cfRule type="expression" dxfId="1189" priority="1191" stopIfTrue="1">
      <formula>AND(NOT(ISBLANK(AL$7)),AL19&gt;AL$7)</formula>
    </cfRule>
  </conditionalFormatting>
  <conditionalFormatting sqref="AL19">
    <cfRule type="expression" dxfId="1188" priority="1190" stopIfTrue="1">
      <formula>AND(NOT(ISBLANK(AL$7)),AL19&gt;AL$7)</formula>
    </cfRule>
  </conditionalFormatting>
  <conditionalFormatting sqref="AJ19">
    <cfRule type="expression" dxfId="1187" priority="1189" stopIfTrue="1">
      <formula>AND(NOT(ISBLANK(AJ$7)),AJ19&gt;AJ$7)</formula>
    </cfRule>
  </conditionalFormatting>
  <conditionalFormatting sqref="AJ19">
    <cfRule type="expression" dxfId="1186" priority="1188" stopIfTrue="1">
      <formula>AND(NOT(ISBLANK(AJ$7)),AJ19&gt;AJ$7)</formula>
    </cfRule>
  </conditionalFormatting>
  <conditionalFormatting sqref="AH19">
    <cfRule type="expression" dxfId="1185" priority="1187" stopIfTrue="1">
      <formula>AND(NOT(ISBLANK(AH$7)),AH19&gt;AH$7)</formula>
    </cfRule>
  </conditionalFormatting>
  <conditionalFormatting sqref="AH19">
    <cfRule type="expression" dxfId="1184" priority="1186" stopIfTrue="1">
      <formula>AND(NOT(ISBLANK(AH$7)),AH19&gt;AH$7)</formula>
    </cfRule>
  </conditionalFormatting>
  <conditionalFormatting sqref="AF19">
    <cfRule type="expression" dxfId="1183" priority="1185" stopIfTrue="1">
      <formula>AND(NOT(ISBLANK(AF$7)),AF19&gt;AF$7)</formula>
    </cfRule>
  </conditionalFormatting>
  <conditionalFormatting sqref="AF19">
    <cfRule type="expression" dxfId="1182" priority="1184" stopIfTrue="1">
      <formula>AND(NOT(ISBLANK(AF$7)),AF19&gt;AF$7)</formula>
    </cfRule>
  </conditionalFormatting>
  <conditionalFormatting sqref="AD19">
    <cfRule type="expression" dxfId="1181" priority="1183" stopIfTrue="1">
      <formula>AND(NOT(ISBLANK(AD$7)),AD19&gt;AD$7)</formula>
    </cfRule>
  </conditionalFormatting>
  <conditionalFormatting sqref="AD19">
    <cfRule type="expression" dxfId="1180" priority="1182" stopIfTrue="1">
      <formula>AND(NOT(ISBLANK(AD$7)),AD19&gt;AD$7)</formula>
    </cfRule>
  </conditionalFormatting>
  <conditionalFormatting sqref="AB19">
    <cfRule type="expression" dxfId="1179" priority="1181" stopIfTrue="1">
      <formula>AND(NOT(ISBLANK(AB$7)),AB19&gt;AB$7)</formula>
    </cfRule>
  </conditionalFormatting>
  <conditionalFormatting sqref="AB19">
    <cfRule type="expression" dxfId="1178" priority="1180" stopIfTrue="1">
      <formula>AND(NOT(ISBLANK(AB$7)),AB19&gt;AB$7)</formula>
    </cfRule>
  </conditionalFormatting>
  <conditionalFormatting sqref="Z19">
    <cfRule type="expression" dxfId="1177" priority="1179" stopIfTrue="1">
      <formula>AND(NOT(ISBLANK(Z$7)),Z19&gt;Z$7)</formula>
    </cfRule>
  </conditionalFormatting>
  <conditionalFormatting sqref="Z19">
    <cfRule type="expression" dxfId="1176" priority="1178" stopIfTrue="1">
      <formula>AND(NOT(ISBLANK(Z$7)),Z19&gt;Z$7)</formula>
    </cfRule>
  </conditionalFormatting>
  <conditionalFormatting sqref="X19">
    <cfRule type="expression" dxfId="1175" priority="1177" stopIfTrue="1">
      <formula>AND(NOT(ISBLANK(X$7)),X19&gt;X$7)</formula>
    </cfRule>
  </conditionalFormatting>
  <conditionalFormatting sqref="X19">
    <cfRule type="expression" dxfId="1174" priority="1176" stopIfTrue="1">
      <formula>AND(NOT(ISBLANK(X$7)),X19&gt;X$7)</formula>
    </cfRule>
  </conditionalFormatting>
  <conditionalFormatting sqref="V19">
    <cfRule type="expression" dxfId="1173" priority="1175" stopIfTrue="1">
      <formula>AND(NOT(ISBLANK(V$7)),V19&gt;V$7)</formula>
    </cfRule>
  </conditionalFormatting>
  <conditionalFormatting sqref="V19">
    <cfRule type="expression" dxfId="1172" priority="1174" stopIfTrue="1">
      <formula>AND(NOT(ISBLANK(V$7)),V19&gt;V$7)</formula>
    </cfRule>
  </conditionalFormatting>
  <conditionalFormatting sqref="V19">
    <cfRule type="expression" dxfId="1171" priority="1173" stopIfTrue="1">
      <formula>AND(NOT(ISBLANK(V$7)),V19&gt;V$7)</formula>
    </cfRule>
  </conditionalFormatting>
  <conditionalFormatting sqref="V19">
    <cfRule type="expression" dxfId="1170" priority="1172" stopIfTrue="1">
      <formula>AND(NOT(ISBLANK(V$7)),V19&gt;V$7)</formula>
    </cfRule>
  </conditionalFormatting>
  <conditionalFormatting sqref="Z19">
    <cfRule type="expression" dxfId="1169" priority="1171" stopIfTrue="1">
      <formula>AND(NOT(ISBLANK(Z$7)),Z19&gt;Z$7)</formula>
    </cfRule>
  </conditionalFormatting>
  <conditionalFormatting sqref="Z19">
    <cfRule type="expression" dxfId="1168" priority="1170" stopIfTrue="1">
      <formula>AND(NOT(ISBLANK(Z$7)),Z19&gt;Z$7)</formula>
    </cfRule>
  </conditionalFormatting>
  <conditionalFormatting sqref="Z19">
    <cfRule type="expression" dxfId="1167" priority="1169" stopIfTrue="1">
      <formula>AND(NOT(ISBLANK(Z$7)),Z19&gt;Z$7)</formula>
    </cfRule>
  </conditionalFormatting>
  <conditionalFormatting sqref="Z19">
    <cfRule type="expression" dxfId="1166" priority="1168" stopIfTrue="1">
      <formula>AND(NOT(ISBLANK(Z$7)),Z19&gt;Z$7)</formula>
    </cfRule>
  </conditionalFormatting>
  <conditionalFormatting sqref="Z19">
    <cfRule type="expression" dxfId="1165" priority="1167" stopIfTrue="1">
      <formula>AND(NOT(ISBLANK(Z$7)),Z19&gt;Z$7)</formula>
    </cfRule>
  </conditionalFormatting>
  <conditionalFormatting sqref="Z19">
    <cfRule type="expression" dxfId="1164" priority="1166" stopIfTrue="1">
      <formula>AND(NOT(ISBLANK(Z$7)),Z19&gt;Z$7)</formula>
    </cfRule>
  </conditionalFormatting>
  <conditionalFormatting sqref="X19">
    <cfRule type="expression" dxfId="1163" priority="1165" stopIfTrue="1">
      <formula>AND(NOT(ISBLANK(X$7)),X19&gt;X$7)</formula>
    </cfRule>
  </conditionalFormatting>
  <conditionalFormatting sqref="X19">
    <cfRule type="expression" dxfId="1162" priority="1164" stopIfTrue="1">
      <formula>AND(NOT(ISBLANK(X$7)),X19&gt;X$7)</formula>
    </cfRule>
  </conditionalFormatting>
  <conditionalFormatting sqref="X19">
    <cfRule type="expression" dxfId="1161" priority="1163" stopIfTrue="1">
      <formula>AND(NOT(ISBLANK(X$7)),X19&gt;X$7)</formula>
    </cfRule>
  </conditionalFormatting>
  <conditionalFormatting sqref="X19">
    <cfRule type="expression" dxfId="1160" priority="1162" stopIfTrue="1">
      <formula>AND(NOT(ISBLANK(X$7)),X19&gt;X$7)</formula>
    </cfRule>
  </conditionalFormatting>
  <conditionalFormatting sqref="X19">
    <cfRule type="expression" dxfId="1159" priority="1161" stopIfTrue="1">
      <formula>AND(NOT(ISBLANK(X$7)),X19&gt;X$7)</formula>
    </cfRule>
  </conditionalFormatting>
  <conditionalFormatting sqref="V19">
    <cfRule type="expression" dxfId="1158" priority="1160" stopIfTrue="1">
      <formula>AND(NOT(ISBLANK(V$7)),V19&gt;V$7)</formula>
    </cfRule>
  </conditionalFormatting>
  <conditionalFormatting sqref="V19">
    <cfRule type="expression" dxfId="1157" priority="1159" stopIfTrue="1">
      <formula>AND(NOT(ISBLANK(V$7)),V19&gt;V$7)</formula>
    </cfRule>
  </conditionalFormatting>
  <conditionalFormatting sqref="V19">
    <cfRule type="expression" dxfId="1156" priority="1158" stopIfTrue="1">
      <formula>AND(NOT(ISBLANK(V$7)),V19&gt;V$7)</formula>
    </cfRule>
  </conditionalFormatting>
  <conditionalFormatting sqref="V19">
    <cfRule type="expression" dxfId="1155" priority="1157" stopIfTrue="1">
      <formula>AND(NOT(ISBLANK(V$7)),V19&gt;V$7)</formula>
    </cfRule>
  </conditionalFormatting>
  <conditionalFormatting sqref="V19">
    <cfRule type="expression" dxfId="1154" priority="1156" stopIfTrue="1">
      <formula>AND(NOT(ISBLANK(V$7)),V19&gt;V$7)</formula>
    </cfRule>
  </conditionalFormatting>
  <conditionalFormatting sqref="V19">
    <cfRule type="expression" dxfId="1153" priority="1155" stopIfTrue="1">
      <formula>AND(NOT(ISBLANK(V$7)),V19&gt;V$7)</formula>
    </cfRule>
  </conditionalFormatting>
  <conditionalFormatting sqref="V19">
    <cfRule type="expression" dxfId="1152" priority="1154" stopIfTrue="1">
      <formula>AND(NOT(ISBLANK(V$7)),V19&gt;V$7)</formula>
    </cfRule>
  </conditionalFormatting>
  <conditionalFormatting sqref="BN19">
    <cfRule type="expression" dxfId="1151" priority="1153" stopIfTrue="1">
      <formula>AND(NOT(ISBLANK(BN$7)),BN19&gt;BN$7)</formula>
    </cfRule>
  </conditionalFormatting>
  <conditionalFormatting sqref="BN19">
    <cfRule type="expression" dxfId="1150" priority="1152" stopIfTrue="1">
      <formula>AND(NOT(ISBLANK(BN$7)),BN19&gt;BN$7)</formula>
    </cfRule>
  </conditionalFormatting>
  <conditionalFormatting sqref="BN19">
    <cfRule type="expression" dxfId="1149" priority="1151" stopIfTrue="1">
      <formula>AND(NOT(ISBLANK(BN$7)),BN19&gt;BN$7)</formula>
    </cfRule>
  </conditionalFormatting>
  <conditionalFormatting sqref="BL19">
    <cfRule type="expression" dxfId="1148" priority="1150" stopIfTrue="1">
      <formula>AND(NOT(ISBLANK(BL$7)),BL19&gt;BL$7)</formula>
    </cfRule>
  </conditionalFormatting>
  <conditionalFormatting sqref="BL19">
    <cfRule type="expression" dxfId="1147" priority="1149" stopIfTrue="1">
      <formula>AND(NOT(ISBLANK(BL$7)),BL19&gt;BL$7)</formula>
    </cfRule>
  </conditionalFormatting>
  <conditionalFormatting sqref="BL19">
    <cfRule type="expression" dxfId="1146" priority="1148" stopIfTrue="1">
      <formula>AND(NOT(ISBLANK(BL$7)),BL19&gt;BL$7)</formula>
    </cfRule>
  </conditionalFormatting>
  <conditionalFormatting sqref="BJ19">
    <cfRule type="expression" dxfId="1145" priority="1147" stopIfTrue="1">
      <formula>AND(NOT(ISBLANK(BJ$7)),BJ19&gt;BJ$7)</formula>
    </cfRule>
  </conditionalFormatting>
  <conditionalFormatting sqref="BJ19">
    <cfRule type="expression" dxfId="1144" priority="1146" stopIfTrue="1">
      <formula>AND(NOT(ISBLANK(BJ$7)),BJ19&gt;BJ$7)</formula>
    </cfRule>
  </conditionalFormatting>
  <conditionalFormatting sqref="BJ19">
    <cfRule type="expression" dxfId="1143" priority="1145" stopIfTrue="1">
      <formula>AND(NOT(ISBLANK(BJ$7)),BJ19&gt;BJ$7)</formula>
    </cfRule>
  </conditionalFormatting>
  <conditionalFormatting sqref="BH19">
    <cfRule type="expression" dxfId="1142" priority="1144" stopIfTrue="1">
      <formula>AND(NOT(ISBLANK(BH$7)),BH19&gt;BH$7)</formula>
    </cfRule>
  </conditionalFormatting>
  <conditionalFormatting sqref="BH19">
    <cfRule type="expression" dxfId="1141" priority="1143" stopIfTrue="1">
      <formula>AND(NOT(ISBLANK(BH$7)),BH19&gt;BH$7)</formula>
    </cfRule>
  </conditionalFormatting>
  <conditionalFormatting sqref="BH19">
    <cfRule type="expression" dxfId="1140" priority="1142" stopIfTrue="1">
      <formula>AND(NOT(ISBLANK(BH$7)),BH19&gt;BH$7)</formula>
    </cfRule>
  </conditionalFormatting>
  <conditionalFormatting sqref="BF19">
    <cfRule type="expression" dxfId="1139" priority="1141" stopIfTrue="1">
      <formula>AND(NOT(ISBLANK(BF$7)),BF19&gt;BF$7)</formula>
    </cfRule>
  </conditionalFormatting>
  <conditionalFormatting sqref="BF19">
    <cfRule type="expression" dxfId="1138" priority="1140" stopIfTrue="1">
      <formula>AND(NOT(ISBLANK(BF$7)),BF19&gt;BF$7)</formula>
    </cfRule>
  </conditionalFormatting>
  <conditionalFormatting sqref="BF19">
    <cfRule type="expression" dxfId="1137" priority="1139" stopIfTrue="1">
      <formula>AND(NOT(ISBLANK(BF$7)),BF19&gt;BF$7)</formula>
    </cfRule>
  </conditionalFormatting>
  <conditionalFormatting sqref="BD19">
    <cfRule type="expression" dxfId="1136" priority="1138" stopIfTrue="1">
      <formula>AND(NOT(ISBLANK(BD$7)),BD19&gt;BD$7)</formula>
    </cfRule>
  </conditionalFormatting>
  <conditionalFormatting sqref="BD19">
    <cfRule type="expression" dxfId="1135" priority="1137" stopIfTrue="1">
      <formula>AND(NOT(ISBLANK(BD$7)),BD19&gt;BD$7)</formula>
    </cfRule>
  </conditionalFormatting>
  <conditionalFormatting sqref="BD19">
    <cfRule type="expression" dxfId="1134" priority="1136" stopIfTrue="1">
      <formula>AND(NOT(ISBLANK(BD$7)),BD19&gt;BD$7)</formula>
    </cfRule>
  </conditionalFormatting>
  <conditionalFormatting sqref="BB19">
    <cfRule type="expression" dxfId="1133" priority="1135" stopIfTrue="1">
      <formula>AND(NOT(ISBLANK(BB$7)),BB19&gt;BB$7)</formula>
    </cfRule>
  </conditionalFormatting>
  <conditionalFormatting sqref="BB19">
    <cfRule type="expression" dxfId="1132" priority="1134" stopIfTrue="1">
      <formula>AND(NOT(ISBLANK(BB$7)),BB19&gt;BB$7)</formula>
    </cfRule>
  </conditionalFormatting>
  <conditionalFormatting sqref="BB19">
    <cfRule type="expression" dxfId="1131" priority="1133" stopIfTrue="1">
      <formula>AND(NOT(ISBLANK(BB$7)),BB19&gt;BB$7)</formula>
    </cfRule>
  </conditionalFormatting>
  <conditionalFormatting sqref="BK19">
    <cfRule type="expression" dxfId="1130" priority="1471" stopIfTrue="1">
      <formula>AND(NOT(ISBLANK(BI$7)),BK19&gt;BI$7)</formula>
    </cfRule>
  </conditionalFormatting>
  <conditionalFormatting sqref="CB15">
    <cfRule type="expression" dxfId="1129" priority="1132" stopIfTrue="1">
      <formula>AND(NOT(ISBLANK(CB$7)),CB15&gt;CB$7)</formula>
    </cfRule>
  </conditionalFormatting>
  <conditionalFormatting sqref="CB15">
    <cfRule type="expression" dxfId="1128" priority="1131" stopIfTrue="1">
      <formula>AND(NOT(ISBLANK(CB$7)),CB15&gt;CB$7)</formula>
    </cfRule>
  </conditionalFormatting>
  <conditionalFormatting sqref="BZ15">
    <cfRule type="expression" dxfId="1127" priority="1130" stopIfTrue="1">
      <formula>AND(NOT(ISBLANK(BZ$7)),BZ15&gt;BZ$7)</formula>
    </cfRule>
  </conditionalFormatting>
  <conditionalFormatting sqref="BZ15">
    <cfRule type="expression" dxfId="1126" priority="1129" stopIfTrue="1">
      <formula>AND(NOT(ISBLANK(BZ$7)),BZ15&gt;BZ$7)</formula>
    </cfRule>
  </conditionalFormatting>
  <conditionalFormatting sqref="BX15">
    <cfRule type="expression" dxfId="1125" priority="1128" stopIfTrue="1">
      <formula>AND(NOT(ISBLANK(BX$7)),BX15&gt;BX$7)</formula>
    </cfRule>
  </conditionalFormatting>
  <conditionalFormatting sqref="BX15">
    <cfRule type="expression" dxfId="1124" priority="1127" stopIfTrue="1">
      <formula>AND(NOT(ISBLANK(BX$7)),BX15&gt;BX$7)</formula>
    </cfRule>
  </conditionalFormatting>
  <conditionalFormatting sqref="BV15">
    <cfRule type="expression" dxfId="1123" priority="1126" stopIfTrue="1">
      <formula>AND(NOT(ISBLANK(BV$7)),BV15&gt;BV$7)</formula>
    </cfRule>
  </conditionalFormatting>
  <conditionalFormatting sqref="BV15">
    <cfRule type="expression" dxfId="1122" priority="1125" stopIfTrue="1">
      <formula>AND(NOT(ISBLANK(BV$7)),BV15&gt;BV$7)</formula>
    </cfRule>
  </conditionalFormatting>
  <conditionalFormatting sqref="BT15">
    <cfRule type="expression" dxfId="1121" priority="1124" stopIfTrue="1">
      <formula>AND(NOT(ISBLANK(BT$7)),BT15&gt;BT$7)</formula>
    </cfRule>
  </conditionalFormatting>
  <conditionalFormatting sqref="BT15">
    <cfRule type="expression" dxfId="1120" priority="1123" stopIfTrue="1">
      <formula>AND(NOT(ISBLANK(BT$7)),BT15&gt;BT$7)</formula>
    </cfRule>
  </conditionalFormatting>
  <conditionalFormatting sqref="BR15">
    <cfRule type="expression" dxfId="1119" priority="1122" stopIfTrue="1">
      <formula>AND(NOT(ISBLANK(BR$7)),BR15&gt;BR$7)</formula>
    </cfRule>
  </conditionalFormatting>
  <conditionalFormatting sqref="BR15">
    <cfRule type="expression" dxfId="1118" priority="1121" stopIfTrue="1">
      <formula>AND(NOT(ISBLANK(BR$7)),BR15&gt;BR$7)</formula>
    </cfRule>
  </conditionalFormatting>
  <conditionalFormatting sqref="BP15">
    <cfRule type="expression" dxfId="1117" priority="1120" stopIfTrue="1">
      <formula>AND(NOT(ISBLANK(BP$7)),BP15&gt;BP$7)</formula>
    </cfRule>
  </conditionalFormatting>
  <conditionalFormatting sqref="BP15">
    <cfRule type="expression" dxfId="1116" priority="1119" stopIfTrue="1">
      <formula>AND(NOT(ISBLANK(BP$7)),BP15&gt;BP$7)</formula>
    </cfRule>
  </conditionalFormatting>
  <conditionalFormatting sqref="AZ15">
    <cfRule type="expression" dxfId="1115" priority="1118" stopIfTrue="1">
      <formula>AND(NOT(ISBLANK(AZ$7)),AZ15&gt;AZ$7)</formula>
    </cfRule>
  </conditionalFormatting>
  <conditionalFormatting sqref="AZ15">
    <cfRule type="expression" dxfId="1114" priority="1117" stopIfTrue="1">
      <formula>AND(NOT(ISBLANK(AZ$7)),AZ15&gt;AZ$7)</formula>
    </cfRule>
  </conditionalFormatting>
  <conditionalFormatting sqref="AX15">
    <cfRule type="expression" dxfId="1113" priority="1116" stopIfTrue="1">
      <formula>AND(NOT(ISBLANK(AX$7)),AX15&gt;AX$7)</formula>
    </cfRule>
  </conditionalFormatting>
  <conditionalFormatting sqref="AX15">
    <cfRule type="expression" dxfId="1112" priority="1115" stopIfTrue="1">
      <formula>AND(NOT(ISBLANK(AX$7)),AX15&gt;AX$7)</formula>
    </cfRule>
  </conditionalFormatting>
  <conditionalFormatting sqref="AV15">
    <cfRule type="expression" dxfId="1111" priority="1114" stopIfTrue="1">
      <formula>AND(NOT(ISBLANK(AV$7)),AV15&gt;AV$7)</formula>
    </cfRule>
  </conditionalFormatting>
  <conditionalFormatting sqref="AV15">
    <cfRule type="expression" dxfId="1110" priority="1113" stopIfTrue="1">
      <formula>AND(NOT(ISBLANK(AV$7)),AV15&gt;AV$7)</formula>
    </cfRule>
  </conditionalFormatting>
  <conditionalFormatting sqref="AU15">
    <cfRule type="expression" dxfId="1109" priority="1112" stopIfTrue="1">
      <formula>AND(NOT(ISBLANK(AT$7)),AU15&gt;AT$7)</formula>
    </cfRule>
  </conditionalFormatting>
  <conditionalFormatting sqref="AU15">
    <cfRule type="expression" dxfId="1108" priority="1111" stopIfTrue="1">
      <formula>AND(NOT(ISBLANK(AT$7)),AU15&gt;AT$7)</formula>
    </cfRule>
  </conditionalFormatting>
  <conditionalFormatting sqref="AR15">
    <cfRule type="expression" dxfId="1107" priority="1110" stopIfTrue="1">
      <formula>AND(NOT(ISBLANK(AR$7)),AR15&gt;AR$7)</formula>
    </cfRule>
  </conditionalFormatting>
  <conditionalFormatting sqref="AR15">
    <cfRule type="expression" dxfId="1106" priority="1109" stopIfTrue="1">
      <formula>AND(NOT(ISBLANK(AR$7)),AR15&gt;AR$7)</formula>
    </cfRule>
  </conditionalFormatting>
  <conditionalFormatting sqref="AP15">
    <cfRule type="expression" dxfId="1105" priority="1108" stopIfTrue="1">
      <formula>AND(NOT(ISBLANK(AP$7)),AP15&gt;AP$7)</formula>
    </cfRule>
  </conditionalFormatting>
  <conditionalFormatting sqref="AP15">
    <cfRule type="expression" dxfId="1104" priority="1107" stopIfTrue="1">
      <formula>AND(NOT(ISBLANK(AP$7)),AP15&gt;AP$7)</formula>
    </cfRule>
  </conditionalFormatting>
  <conditionalFormatting sqref="AN15">
    <cfRule type="expression" dxfId="1103" priority="1106" stopIfTrue="1">
      <formula>AND(NOT(ISBLANK(AN$7)),AN15&gt;AN$7)</formula>
    </cfRule>
  </conditionalFormatting>
  <conditionalFormatting sqref="AN15">
    <cfRule type="expression" dxfId="1102" priority="1105" stopIfTrue="1">
      <formula>AND(NOT(ISBLANK(AN$7)),AN15&gt;AN$7)</formula>
    </cfRule>
  </conditionalFormatting>
  <conditionalFormatting sqref="AL15">
    <cfRule type="expression" dxfId="1101" priority="1104" stopIfTrue="1">
      <formula>AND(NOT(ISBLANK(AL$7)),AL15&gt;AL$7)</formula>
    </cfRule>
  </conditionalFormatting>
  <conditionalFormatting sqref="AL15">
    <cfRule type="expression" dxfId="1100" priority="1103" stopIfTrue="1">
      <formula>AND(NOT(ISBLANK(AL$7)),AL15&gt;AL$7)</formula>
    </cfRule>
  </conditionalFormatting>
  <conditionalFormatting sqref="AJ15">
    <cfRule type="expression" dxfId="1099" priority="1102" stopIfTrue="1">
      <formula>AND(NOT(ISBLANK(AJ$7)),AJ15&gt;AJ$7)</formula>
    </cfRule>
  </conditionalFormatting>
  <conditionalFormatting sqref="AJ15">
    <cfRule type="expression" dxfId="1098" priority="1101" stopIfTrue="1">
      <formula>AND(NOT(ISBLANK(AJ$7)),AJ15&gt;AJ$7)</formula>
    </cfRule>
  </conditionalFormatting>
  <conditionalFormatting sqref="AH15">
    <cfRule type="expression" dxfId="1097" priority="1100" stopIfTrue="1">
      <formula>AND(NOT(ISBLANK(AH$7)),AH15&gt;AH$7)</formula>
    </cfRule>
  </conditionalFormatting>
  <conditionalFormatting sqref="AH15">
    <cfRule type="expression" dxfId="1096" priority="1099" stopIfTrue="1">
      <formula>AND(NOT(ISBLANK(AH$7)),AH15&gt;AH$7)</formula>
    </cfRule>
  </conditionalFormatting>
  <conditionalFormatting sqref="AF15">
    <cfRule type="expression" dxfId="1095" priority="1098" stopIfTrue="1">
      <formula>AND(NOT(ISBLANK(AF$7)),AF15&gt;AF$7)</formula>
    </cfRule>
  </conditionalFormatting>
  <conditionalFormatting sqref="AF15">
    <cfRule type="expression" dxfId="1094" priority="1097" stopIfTrue="1">
      <formula>AND(NOT(ISBLANK(AF$7)),AF15&gt;AF$7)</formula>
    </cfRule>
  </conditionalFormatting>
  <conditionalFormatting sqref="AD15">
    <cfRule type="expression" dxfId="1093" priority="1096" stopIfTrue="1">
      <formula>AND(NOT(ISBLANK(AD$7)),AD15&gt;AD$7)</formula>
    </cfRule>
  </conditionalFormatting>
  <conditionalFormatting sqref="AD15">
    <cfRule type="expression" dxfId="1092" priority="1095" stopIfTrue="1">
      <formula>AND(NOT(ISBLANK(AD$7)),AD15&gt;AD$7)</formula>
    </cfRule>
  </conditionalFormatting>
  <conditionalFormatting sqref="AB15">
    <cfRule type="expression" dxfId="1091" priority="1094" stopIfTrue="1">
      <formula>AND(NOT(ISBLANK(AB$7)),AB15&gt;AB$7)</formula>
    </cfRule>
  </conditionalFormatting>
  <conditionalFormatting sqref="AB15">
    <cfRule type="expression" dxfId="1090" priority="1093" stopIfTrue="1">
      <formula>AND(NOT(ISBLANK(AB$7)),AB15&gt;AB$7)</formula>
    </cfRule>
  </conditionalFormatting>
  <conditionalFormatting sqref="Z15">
    <cfRule type="expression" dxfId="1089" priority="1092" stopIfTrue="1">
      <formula>AND(NOT(ISBLANK(Z$7)),Z15&gt;Z$7)</formula>
    </cfRule>
  </conditionalFormatting>
  <conditionalFormatting sqref="Z15">
    <cfRule type="expression" dxfId="1088" priority="1091" stopIfTrue="1">
      <formula>AND(NOT(ISBLANK(Z$7)),Z15&gt;Z$7)</formula>
    </cfRule>
  </conditionalFormatting>
  <conditionalFormatting sqref="X15">
    <cfRule type="expression" dxfId="1087" priority="1090" stopIfTrue="1">
      <formula>AND(NOT(ISBLANK(X$7)),X15&gt;X$7)</formula>
    </cfRule>
  </conditionalFormatting>
  <conditionalFormatting sqref="X15">
    <cfRule type="expression" dxfId="1086" priority="1089" stopIfTrue="1">
      <formula>AND(NOT(ISBLANK(X$7)),X15&gt;X$7)</formula>
    </cfRule>
  </conditionalFormatting>
  <conditionalFormatting sqref="V15">
    <cfRule type="expression" dxfId="1085" priority="1088" stopIfTrue="1">
      <formula>AND(NOT(ISBLANK(V$7)),V15&gt;V$7)</formula>
    </cfRule>
  </conditionalFormatting>
  <conditionalFormatting sqref="V15">
    <cfRule type="expression" dxfId="1084" priority="1087" stopIfTrue="1">
      <formula>AND(NOT(ISBLANK(V$7)),V15&gt;V$7)</formula>
    </cfRule>
  </conditionalFormatting>
  <conditionalFormatting sqref="V15">
    <cfRule type="expression" dxfId="1083" priority="1086" stopIfTrue="1">
      <formula>AND(NOT(ISBLANK(V$7)),V15&gt;V$7)</formula>
    </cfRule>
  </conditionalFormatting>
  <conditionalFormatting sqref="V15">
    <cfRule type="expression" dxfId="1082" priority="1085" stopIfTrue="1">
      <formula>AND(NOT(ISBLANK(V$7)),V15&gt;V$7)</formula>
    </cfRule>
  </conditionalFormatting>
  <conditionalFormatting sqref="Z15">
    <cfRule type="expression" dxfId="1081" priority="1084" stopIfTrue="1">
      <formula>AND(NOT(ISBLANK(Z$7)),Z15&gt;Z$7)</formula>
    </cfRule>
  </conditionalFormatting>
  <conditionalFormatting sqref="Z15">
    <cfRule type="expression" dxfId="1080" priority="1083" stopIfTrue="1">
      <formula>AND(NOT(ISBLANK(Z$7)),Z15&gt;Z$7)</formula>
    </cfRule>
  </conditionalFormatting>
  <conditionalFormatting sqref="Z15">
    <cfRule type="expression" dxfId="1079" priority="1082" stopIfTrue="1">
      <formula>AND(NOT(ISBLANK(Z$7)),Z15&gt;Z$7)</formula>
    </cfRule>
  </conditionalFormatting>
  <conditionalFormatting sqref="Z15">
    <cfRule type="expression" dxfId="1078" priority="1081" stopIfTrue="1">
      <formula>AND(NOT(ISBLANK(Z$7)),Z15&gt;Z$7)</formula>
    </cfRule>
  </conditionalFormatting>
  <conditionalFormatting sqref="Z15">
    <cfRule type="expression" dxfId="1077" priority="1080" stopIfTrue="1">
      <formula>AND(NOT(ISBLANK(Z$7)),Z15&gt;Z$7)</formula>
    </cfRule>
  </conditionalFormatting>
  <conditionalFormatting sqref="Z15">
    <cfRule type="expression" dxfId="1076" priority="1079" stopIfTrue="1">
      <formula>AND(NOT(ISBLANK(Z$7)),Z15&gt;Z$7)</formula>
    </cfRule>
  </conditionalFormatting>
  <conditionalFormatting sqref="X15">
    <cfRule type="expression" dxfId="1075" priority="1078" stopIfTrue="1">
      <formula>AND(NOT(ISBLANK(X$7)),X15&gt;X$7)</formula>
    </cfRule>
  </conditionalFormatting>
  <conditionalFormatting sqref="X15">
    <cfRule type="expression" dxfId="1074" priority="1077" stopIfTrue="1">
      <formula>AND(NOT(ISBLANK(X$7)),X15&gt;X$7)</formula>
    </cfRule>
  </conditionalFormatting>
  <conditionalFormatting sqref="X15">
    <cfRule type="expression" dxfId="1073" priority="1076" stopIfTrue="1">
      <formula>AND(NOT(ISBLANK(X$7)),X15&gt;X$7)</formula>
    </cfRule>
  </conditionalFormatting>
  <conditionalFormatting sqref="X15">
    <cfRule type="expression" dxfId="1072" priority="1075" stopIfTrue="1">
      <formula>AND(NOT(ISBLANK(X$7)),X15&gt;X$7)</formula>
    </cfRule>
  </conditionalFormatting>
  <conditionalFormatting sqref="X15">
    <cfRule type="expression" dxfId="1071" priority="1074" stopIfTrue="1">
      <formula>AND(NOT(ISBLANK(X$7)),X15&gt;X$7)</formula>
    </cfRule>
  </conditionalFormatting>
  <conditionalFormatting sqref="V15">
    <cfRule type="expression" dxfId="1070" priority="1073" stopIfTrue="1">
      <formula>AND(NOT(ISBLANK(V$7)),V15&gt;V$7)</formula>
    </cfRule>
  </conditionalFormatting>
  <conditionalFormatting sqref="V15">
    <cfRule type="expression" dxfId="1069" priority="1072" stopIfTrue="1">
      <formula>AND(NOT(ISBLANK(V$7)),V15&gt;V$7)</formula>
    </cfRule>
  </conditionalFormatting>
  <conditionalFormatting sqref="V15">
    <cfRule type="expression" dxfId="1068" priority="1071" stopIfTrue="1">
      <formula>AND(NOT(ISBLANK(V$7)),V15&gt;V$7)</formula>
    </cfRule>
  </conditionalFormatting>
  <conditionalFormatting sqref="V15">
    <cfRule type="expression" dxfId="1067" priority="1070" stopIfTrue="1">
      <formula>AND(NOT(ISBLANK(V$7)),V15&gt;V$7)</formula>
    </cfRule>
  </conditionalFormatting>
  <conditionalFormatting sqref="V15">
    <cfRule type="expression" dxfId="1066" priority="1069" stopIfTrue="1">
      <formula>AND(NOT(ISBLANK(V$7)),V15&gt;V$7)</formula>
    </cfRule>
  </conditionalFormatting>
  <conditionalFormatting sqref="V15">
    <cfRule type="expression" dxfId="1065" priority="1068" stopIfTrue="1">
      <formula>AND(NOT(ISBLANK(V$7)),V15&gt;V$7)</formula>
    </cfRule>
  </conditionalFormatting>
  <conditionalFormatting sqref="V15">
    <cfRule type="expression" dxfId="1064" priority="1067" stopIfTrue="1">
      <formula>AND(NOT(ISBLANK(V$7)),V15&gt;V$7)</formula>
    </cfRule>
  </conditionalFormatting>
  <conditionalFormatting sqref="BN15">
    <cfRule type="expression" dxfId="1063" priority="1066" stopIfTrue="1">
      <formula>AND(NOT(ISBLANK(BN$7)),BN15&gt;BN$7)</formula>
    </cfRule>
  </conditionalFormatting>
  <conditionalFormatting sqref="BN15">
    <cfRule type="expression" dxfId="1062" priority="1065" stopIfTrue="1">
      <formula>AND(NOT(ISBLANK(BN$7)),BN15&gt;BN$7)</formula>
    </cfRule>
  </conditionalFormatting>
  <conditionalFormatting sqref="BN15">
    <cfRule type="expression" dxfId="1061" priority="1064" stopIfTrue="1">
      <formula>AND(NOT(ISBLANK(BN$7)),BN15&gt;BN$7)</formula>
    </cfRule>
  </conditionalFormatting>
  <conditionalFormatting sqref="BL15">
    <cfRule type="expression" dxfId="1060" priority="1063" stopIfTrue="1">
      <formula>AND(NOT(ISBLANK(BL$7)),BL15&gt;BL$7)</formula>
    </cfRule>
  </conditionalFormatting>
  <conditionalFormatting sqref="BL15">
    <cfRule type="expression" dxfId="1059" priority="1062" stopIfTrue="1">
      <formula>AND(NOT(ISBLANK(BL$7)),BL15&gt;BL$7)</formula>
    </cfRule>
  </conditionalFormatting>
  <conditionalFormatting sqref="BL15">
    <cfRule type="expression" dxfId="1058" priority="1061" stopIfTrue="1">
      <formula>AND(NOT(ISBLANK(BL$7)),BL15&gt;BL$7)</formula>
    </cfRule>
  </conditionalFormatting>
  <conditionalFormatting sqref="BJ15">
    <cfRule type="expression" dxfId="1057" priority="1060" stopIfTrue="1">
      <formula>AND(NOT(ISBLANK(BJ$7)),BJ15&gt;BJ$7)</formula>
    </cfRule>
  </conditionalFormatting>
  <conditionalFormatting sqref="BJ15">
    <cfRule type="expression" dxfId="1056" priority="1059" stopIfTrue="1">
      <formula>AND(NOT(ISBLANK(BJ$7)),BJ15&gt;BJ$7)</formula>
    </cfRule>
  </conditionalFormatting>
  <conditionalFormatting sqref="BJ15">
    <cfRule type="expression" dxfId="1055" priority="1058" stopIfTrue="1">
      <formula>AND(NOT(ISBLANK(BJ$7)),BJ15&gt;BJ$7)</formula>
    </cfRule>
  </conditionalFormatting>
  <conditionalFormatting sqref="BH15">
    <cfRule type="expression" dxfId="1054" priority="1057" stopIfTrue="1">
      <formula>AND(NOT(ISBLANK(BH$7)),BH15&gt;BH$7)</formula>
    </cfRule>
  </conditionalFormatting>
  <conditionalFormatting sqref="BH15">
    <cfRule type="expression" dxfId="1053" priority="1056" stopIfTrue="1">
      <formula>AND(NOT(ISBLANK(BH$7)),BH15&gt;BH$7)</formula>
    </cfRule>
  </conditionalFormatting>
  <conditionalFormatting sqref="BH15">
    <cfRule type="expression" dxfId="1052" priority="1055" stopIfTrue="1">
      <formula>AND(NOT(ISBLANK(BH$7)),BH15&gt;BH$7)</formula>
    </cfRule>
  </conditionalFormatting>
  <conditionalFormatting sqref="BF15">
    <cfRule type="expression" dxfId="1051" priority="1054" stopIfTrue="1">
      <formula>AND(NOT(ISBLANK(BF$7)),BF15&gt;BF$7)</formula>
    </cfRule>
  </conditionalFormatting>
  <conditionalFormatting sqref="BF15">
    <cfRule type="expression" dxfId="1050" priority="1053" stopIfTrue="1">
      <formula>AND(NOT(ISBLANK(BF$7)),BF15&gt;BF$7)</formula>
    </cfRule>
  </conditionalFormatting>
  <conditionalFormatting sqref="BF15">
    <cfRule type="expression" dxfId="1049" priority="1052" stopIfTrue="1">
      <formula>AND(NOT(ISBLANK(BF$7)),BF15&gt;BF$7)</formula>
    </cfRule>
  </conditionalFormatting>
  <conditionalFormatting sqref="BD15">
    <cfRule type="expression" dxfId="1048" priority="1051" stopIfTrue="1">
      <formula>AND(NOT(ISBLANK(BD$7)),BD15&gt;BD$7)</formula>
    </cfRule>
  </conditionalFormatting>
  <conditionalFormatting sqref="BD15">
    <cfRule type="expression" dxfId="1047" priority="1050" stopIfTrue="1">
      <formula>AND(NOT(ISBLANK(BD$7)),BD15&gt;BD$7)</formula>
    </cfRule>
  </conditionalFormatting>
  <conditionalFormatting sqref="BD15">
    <cfRule type="expression" dxfId="1046" priority="1049" stopIfTrue="1">
      <formula>AND(NOT(ISBLANK(BD$7)),BD15&gt;BD$7)</formula>
    </cfRule>
  </conditionalFormatting>
  <conditionalFormatting sqref="BB15">
    <cfRule type="expression" dxfId="1045" priority="1048" stopIfTrue="1">
      <formula>AND(NOT(ISBLANK(BB$7)),BB15&gt;BB$7)</formula>
    </cfRule>
  </conditionalFormatting>
  <conditionalFormatting sqref="BB15">
    <cfRule type="expression" dxfId="1044" priority="1047" stopIfTrue="1">
      <formula>AND(NOT(ISBLANK(BB$7)),BB15&gt;BB$7)</formula>
    </cfRule>
  </conditionalFormatting>
  <conditionalFormatting sqref="BB15">
    <cfRule type="expression" dxfId="1043" priority="1046" stopIfTrue="1">
      <formula>AND(NOT(ISBLANK(BB$7)),BB15&gt;BB$7)</formula>
    </cfRule>
  </conditionalFormatting>
  <conditionalFormatting sqref="BK15">
    <cfRule type="expression" dxfId="1042" priority="1045" stopIfTrue="1">
      <formula>AND(NOT(ISBLANK(BI$7)),BK15&gt;BI$7)</formula>
    </cfRule>
  </conditionalFormatting>
  <conditionalFormatting sqref="CB19">
    <cfRule type="expression" dxfId="1041" priority="1044" stopIfTrue="1">
      <formula>AND(NOT(ISBLANK(CB$7)),CB19&gt;CB$7)</formula>
    </cfRule>
  </conditionalFormatting>
  <conditionalFormatting sqref="CB19">
    <cfRule type="expression" dxfId="1040" priority="1043" stopIfTrue="1">
      <formula>AND(NOT(ISBLANK(CB$7)),CB19&gt;CB$7)</formula>
    </cfRule>
  </conditionalFormatting>
  <conditionalFormatting sqref="BZ19">
    <cfRule type="expression" dxfId="1039" priority="1042" stopIfTrue="1">
      <formula>AND(NOT(ISBLANK(BZ$7)),BZ19&gt;BZ$7)</formula>
    </cfRule>
  </conditionalFormatting>
  <conditionalFormatting sqref="BZ19">
    <cfRule type="expression" dxfId="1038" priority="1041" stopIfTrue="1">
      <formula>AND(NOT(ISBLANK(BZ$7)),BZ19&gt;BZ$7)</formula>
    </cfRule>
  </conditionalFormatting>
  <conditionalFormatting sqref="BX19">
    <cfRule type="expression" dxfId="1037" priority="1040" stopIfTrue="1">
      <formula>AND(NOT(ISBLANK(BX$7)),BX19&gt;BX$7)</formula>
    </cfRule>
  </conditionalFormatting>
  <conditionalFormatting sqref="BX19">
    <cfRule type="expression" dxfId="1036" priority="1039" stopIfTrue="1">
      <formula>AND(NOT(ISBLANK(BX$7)),BX19&gt;BX$7)</formula>
    </cfRule>
  </conditionalFormatting>
  <conditionalFormatting sqref="BV19">
    <cfRule type="expression" dxfId="1035" priority="1038" stopIfTrue="1">
      <formula>AND(NOT(ISBLANK(BV$7)),BV19&gt;BV$7)</formula>
    </cfRule>
  </conditionalFormatting>
  <conditionalFormatting sqref="BV19">
    <cfRule type="expression" dxfId="1034" priority="1037" stopIfTrue="1">
      <formula>AND(NOT(ISBLANK(BV$7)),BV19&gt;BV$7)</formula>
    </cfRule>
  </conditionalFormatting>
  <conditionalFormatting sqref="BT19">
    <cfRule type="expression" dxfId="1033" priority="1036" stopIfTrue="1">
      <formula>AND(NOT(ISBLANK(BT$7)),BT19&gt;BT$7)</formula>
    </cfRule>
  </conditionalFormatting>
  <conditionalFormatting sqref="BT19">
    <cfRule type="expression" dxfId="1032" priority="1035" stopIfTrue="1">
      <formula>AND(NOT(ISBLANK(BT$7)),BT19&gt;BT$7)</formula>
    </cfRule>
  </conditionalFormatting>
  <conditionalFormatting sqref="BR19">
    <cfRule type="expression" dxfId="1031" priority="1034" stopIfTrue="1">
      <formula>AND(NOT(ISBLANK(BR$7)),BR19&gt;BR$7)</formula>
    </cfRule>
  </conditionalFormatting>
  <conditionalFormatting sqref="BR19">
    <cfRule type="expression" dxfId="1030" priority="1033" stopIfTrue="1">
      <formula>AND(NOT(ISBLANK(BR$7)),BR19&gt;BR$7)</formula>
    </cfRule>
  </conditionalFormatting>
  <conditionalFormatting sqref="BP19">
    <cfRule type="expression" dxfId="1029" priority="1032" stopIfTrue="1">
      <formula>AND(NOT(ISBLANK(BP$7)),BP19&gt;BP$7)</formula>
    </cfRule>
  </conditionalFormatting>
  <conditionalFormatting sqref="BP19">
    <cfRule type="expression" dxfId="1028" priority="1031" stopIfTrue="1">
      <formula>AND(NOT(ISBLANK(BP$7)),BP19&gt;BP$7)</formula>
    </cfRule>
  </conditionalFormatting>
  <conditionalFormatting sqref="AZ19">
    <cfRule type="expression" dxfId="1027" priority="1030" stopIfTrue="1">
      <formula>AND(NOT(ISBLANK(AZ$7)),AZ19&gt;AZ$7)</formula>
    </cfRule>
  </conditionalFormatting>
  <conditionalFormatting sqref="AZ19">
    <cfRule type="expression" dxfId="1026" priority="1029" stopIfTrue="1">
      <formula>AND(NOT(ISBLANK(AZ$7)),AZ19&gt;AZ$7)</formula>
    </cfRule>
  </conditionalFormatting>
  <conditionalFormatting sqref="AX19">
    <cfRule type="expression" dxfId="1025" priority="1028" stopIfTrue="1">
      <formula>AND(NOT(ISBLANK(AX$7)),AX19&gt;AX$7)</formula>
    </cfRule>
  </conditionalFormatting>
  <conditionalFormatting sqref="AX19">
    <cfRule type="expression" dxfId="1024" priority="1027" stopIfTrue="1">
      <formula>AND(NOT(ISBLANK(AX$7)),AX19&gt;AX$7)</formula>
    </cfRule>
  </conditionalFormatting>
  <conditionalFormatting sqref="AV19">
    <cfRule type="expression" dxfId="1023" priority="1026" stopIfTrue="1">
      <formula>AND(NOT(ISBLANK(AV$7)),AV19&gt;AV$7)</formula>
    </cfRule>
  </conditionalFormatting>
  <conditionalFormatting sqref="AV19">
    <cfRule type="expression" dxfId="1022" priority="1025" stopIfTrue="1">
      <formula>AND(NOT(ISBLANK(AV$7)),AV19&gt;AV$7)</formula>
    </cfRule>
  </conditionalFormatting>
  <conditionalFormatting sqref="AU19">
    <cfRule type="expression" dxfId="1021" priority="1024" stopIfTrue="1">
      <formula>AND(NOT(ISBLANK(AT$7)),AU19&gt;AT$7)</formula>
    </cfRule>
  </conditionalFormatting>
  <conditionalFormatting sqref="AU19">
    <cfRule type="expression" dxfId="1020" priority="1023" stopIfTrue="1">
      <formula>AND(NOT(ISBLANK(AT$7)),AU19&gt;AT$7)</formula>
    </cfRule>
  </conditionalFormatting>
  <conditionalFormatting sqref="AR19">
    <cfRule type="expression" dxfId="1019" priority="1022" stopIfTrue="1">
      <formula>AND(NOT(ISBLANK(AR$7)),AR19&gt;AR$7)</formula>
    </cfRule>
  </conditionalFormatting>
  <conditionalFormatting sqref="AR19">
    <cfRule type="expression" dxfId="1018" priority="1021" stopIfTrue="1">
      <formula>AND(NOT(ISBLANK(AR$7)),AR19&gt;AR$7)</formula>
    </cfRule>
  </conditionalFormatting>
  <conditionalFormatting sqref="AP19">
    <cfRule type="expression" dxfId="1017" priority="1020" stopIfTrue="1">
      <formula>AND(NOT(ISBLANK(AP$7)),AP19&gt;AP$7)</formula>
    </cfRule>
  </conditionalFormatting>
  <conditionalFormatting sqref="AP19">
    <cfRule type="expression" dxfId="1016" priority="1019" stopIfTrue="1">
      <formula>AND(NOT(ISBLANK(AP$7)),AP19&gt;AP$7)</formula>
    </cfRule>
  </conditionalFormatting>
  <conditionalFormatting sqref="AN19">
    <cfRule type="expression" dxfId="1015" priority="1018" stopIfTrue="1">
      <formula>AND(NOT(ISBLANK(AN$7)),AN19&gt;AN$7)</formula>
    </cfRule>
  </conditionalFormatting>
  <conditionalFormatting sqref="AN19">
    <cfRule type="expression" dxfId="1014" priority="1017" stopIfTrue="1">
      <formula>AND(NOT(ISBLANK(AN$7)),AN19&gt;AN$7)</formula>
    </cfRule>
  </conditionalFormatting>
  <conditionalFormatting sqref="AL19">
    <cfRule type="expression" dxfId="1013" priority="1016" stopIfTrue="1">
      <formula>AND(NOT(ISBLANK(AL$7)),AL19&gt;AL$7)</formula>
    </cfRule>
  </conditionalFormatting>
  <conditionalFormatting sqref="AL19">
    <cfRule type="expression" dxfId="1012" priority="1015" stopIfTrue="1">
      <formula>AND(NOT(ISBLANK(AL$7)),AL19&gt;AL$7)</formula>
    </cfRule>
  </conditionalFormatting>
  <conditionalFormatting sqref="AJ19">
    <cfRule type="expression" dxfId="1011" priority="1014" stopIfTrue="1">
      <formula>AND(NOT(ISBLANK(AJ$7)),AJ19&gt;AJ$7)</formula>
    </cfRule>
  </conditionalFormatting>
  <conditionalFormatting sqref="AJ19">
    <cfRule type="expression" dxfId="1010" priority="1013" stopIfTrue="1">
      <formula>AND(NOT(ISBLANK(AJ$7)),AJ19&gt;AJ$7)</formula>
    </cfRule>
  </conditionalFormatting>
  <conditionalFormatting sqref="AH19">
    <cfRule type="expression" dxfId="1009" priority="1012" stopIfTrue="1">
      <formula>AND(NOT(ISBLANK(AH$7)),AH19&gt;AH$7)</formula>
    </cfRule>
  </conditionalFormatting>
  <conditionalFormatting sqref="AH19">
    <cfRule type="expression" dxfId="1008" priority="1011" stopIfTrue="1">
      <formula>AND(NOT(ISBLANK(AH$7)),AH19&gt;AH$7)</formula>
    </cfRule>
  </conditionalFormatting>
  <conditionalFormatting sqref="AF19">
    <cfRule type="expression" dxfId="1007" priority="1010" stopIfTrue="1">
      <formula>AND(NOT(ISBLANK(AF$7)),AF19&gt;AF$7)</formula>
    </cfRule>
  </conditionalFormatting>
  <conditionalFormatting sqref="AF19">
    <cfRule type="expression" dxfId="1006" priority="1009" stopIfTrue="1">
      <formula>AND(NOT(ISBLANK(AF$7)),AF19&gt;AF$7)</formula>
    </cfRule>
  </conditionalFormatting>
  <conditionalFormatting sqref="AD19">
    <cfRule type="expression" dxfId="1005" priority="1008" stopIfTrue="1">
      <formula>AND(NOT(ISBLANK(AD$7)),AD19&gt;AD$7)</formula>
    </cfRule>
  </conditionalFormatting>
  <conditionalFormatting sqref="AD19">
    <cfRule type="expression" dxfId="1004" priority="1007" stopIfTrue="1">
      <formula>AND(NOT(ISBLANK(AD$7)),AD19&gt;AD$7)</formula>
    </cfRule>
  </conditionalFormatting>
  <conditionalFormatting sqref="AB19">
    <cfRule type="expression" dxfId="1003" priority="1006" stopIfTrue="1">
      <formula>AND(NOT(ISBLANK(AB$7)),AB19&gt;AB$7)</formula>
    </cfRule>
  </conditionalFormatting>
  <conditionalFormatting sqref="AB19">
    <cfRule type="expression" dxfId="1002" priority="1005" stopIfTrue="1">
      <formula>AND(NOT(ISBLANK(AB$7)),AB19&gt;AB$7)</formula>
    </cfRule>
  </conditionalFormatting>
  <conditionalFormatting sqref="Z19">
    <cfRule type="expression" dxfId="1001" priority="1004" stopIfTrue="1">
      <formula>AND(NOT(ISBLANK(Z$7)),Z19&gt;Z$7)</formula>
    </cfRule>
  </conditionalFormatting>
  <conditionalFormatting sqref="Z19">
    <cfRule type="expression" dxfId="1000" priority="1003" stopIfTrue="1">
      <formula>AND(NOT(ISBLANK(Z$7)),Z19&gt;Z$7)</formula>
    </cfRule>
  </conditionalFormatting>
  <conditionalFormatting sqref="X19">
    <cfRule type="expression" dxfId="999" priority="1002" stopIfTrue="1">
      <formula>AND(NOT(ISBLANK(X$7)),X19&gt;X$7)</formula>
    </cfRule>
  </conditionalFormatting>
  <conditionalFormatting sqref="X19">
    <cfRule type="expression" dxfId="998" priority="1001" stopIfTrue="1">
      <formula>AND(NOT(ISBLANK(X$7)),X19&gt;X$7)</formula>
    </cfRule>
  </conditionalFormatting>
  <conditionalFormatting sqref="V19">
    <cfRule type="expression" dxfId="997" priority="1000" stopIfTrue="1">
      <formula>AND(NOT(ISBLANK(V$7)),V19&gt;V$7)</formula>
    </cfRule>
  </conditionalFormatting>
  <conditionalFormatting sqref="V19">
    <cfRule type="expression" dxfId="996" priority="999" stopIfTrue="1">
      <formula>AND(NOT(ISBLANK(V$7)),V19&gt;V$7)</formula>
    </cfRule>
  </conditionalFormatting>
  <conditionalFormatting sqref="V19">
    <cfRule type="expression" dxfId="995" priority="998" stopIfTrue="1">
      <formula>AND(NOT(ISBLANK(V$7)),V19&gt;V$7)</formula>
    </cfRule>
  </conditionalFormatting>
  <conditionalFormatting sqref="V19">
    <cfRule type="expression" dxfId="994" priority="997" stopIfTrue="1">
      <formula>AND(NOT(ISBLANK(V$7)),V19&gt;V$7)</formula>
    </cfRule>
  </conditionalFormatting>
  <conditionalFormatting sqref="Z19">
    <cfRule type="expression" dxfId="993" priority="996" stopIfTrue="1">
      <formula>AND(NOT(ISBLANK(Z$7)),Z19&gt;Z$7)</formula>
    </cfRule>
  </conditionalFormatting>
  <conditionalFormatting sqref="Z19">
    <cfRule type="expression" dxfId="992" priority="995" stopIfTrue="1">
      <formula>AND(NOT(ISBLANK(Z$7)),Z19&gt;Z$7)</formula>
    </cfRule>
  </conditionalFormatting>
  <conditionalFormatting sqref="Z19">
    <cfRule type="expression" dxfId="991" priority="994" stopIfTrue="1">
      <formula>AND(NOT(ISBLANK(Z$7)),Z19&gt;Z$7)</formula>
    </cfRule>
  </conditionalFormatting>
  <conditionalFormatting sqref="Z19">
    <cfRule type="expression" dxfId="990" priority="993" stopIfTrue="1">
      <formula>AND(NOT(ISBLANK(Z$7)),Z19&gt;Z$7)</formula>
    </cfRule>
  </conditionalFormatting>
  <conditionalFormatting sqref="Z19">
    <cfRule type="expression" dxfId="989" priority="992" stopIfTrue="1">
      <formula>AND(NOT(ISBLANK(Z$7)),Z19&gt;Z$7)</formula>
    </cfRule>
  </conditionalFormatting>
  <conditionalFormatting sqref="Z19">
    <cfRule type="expression" dxfId="988" priority="991" stopIfTrue="1">
      <formula>AND(NOT(ISBLANK(Z$7)),Z19&gt;Z$7)</formula>
    </cfRule>
  </conditionalFormatting>
  <conditionalFormatting sqref="X19">
    <cfRule type="expression" dxfId="987" priority="990" stopIfTrue="1">
      <formula>AND(NOT(ISBLANK(X$7)),X19&gt;X$7)</formula>
    </cfRule>
  </conditionalFormatting>
  <conditionalFormatting sqref="X19">
    <cfRule type="expression" dxfId="986" priority="989" stopIfTrue="1">
      <formula>AND(NOT(ISBLANK(X$7)),X19&gt;X$7)</formula>
    </cfRule>
  </conditionalFormatting>
  <conditionalFormatting sqref="X19">
    <cfRule type="expression" dxfId="985" priority="988" stopIfTrue="1">
      <formula>AND(NOT(ISBLANK(X$7)),X19&gt;X$7)</formula>
    </cfRule>
  </conditionalFormatting>
  <conditionalFormatting sqref="X19">
    <cfRule type="expression" dxfId="984" priority="987" stopIfTrue="1">
      <formula>AND(NOT(ISBLANK(X$7)),X19&gt;X$7)</formula>
    </cfRule>
  </conditionalFormatting>
  <conditionalFormatting sqref="X19">
    <cfRule type="expression" dxfId="983" priority="986" stopIfTrue="1">
      <formula>AND(NOT(ISBLANK(X$7)),X19&gt;X$7)</formula>
    </cfRule>
  </conditionalFormatting>
  <conditionalFormatting sqref="V19">
    <cfRule type="expression" dxfId="982" priority="985" stopIfTrue="1">
      <formula>AND(NOT(ISBLANK(V$7)),V19&gt;V$7)</formula>
    </cfRule>
  </conditionalFormatting>
  <conditionalFormatting sqref="V19">
    <cfRule type="expression" dxfId="981" priority="984" stopIfTrue="1">
      <formula>AND(NOT(ISBLANK(V$7)),V19&gt;V$7)</formula>
    </cfRule>
  </conditionalFormatting>
  <conditionalFormatting sqref="V19">
    <cfRule type="expression" dxfId="980" priority="983" stopIfTrue="1">
      <formula>AND(NOT(ISBLANK(V$7)),V19&gt;V$7)</formula>
    </cfRule>
  </conditionalFormatting>
  <conditionalFormatting sqref="V19">
    <cfRule type="expression" dxfId="979" priority="982" stopIfTrue="1">
      <formula>AND(NOT(ISBLANK(V$7)),V19&gt;V$7)</formula>
    </cfRule>
  </conditionalFormatting>
  <conditionalFormatting sqref="V19">
    <cfRule type="expression" dxfId="978" priority="981" stopIfTrue="1">
      <formula>AND(NOT(ISBLANK(V$7)),V19&gt;V$7)</formula>
    </cfRule>
  </conditionalFormatting>
  <conditionalFormatting sqref="V19">
    <cfRule type="expression" dxfId="977" priority="980" stopIfTrue="1">
      <formula>AND(NOT(ISBLANK(V$7)),V19&gt;V$7)</formula>
    </cfRule>
  </conditionalFormatting>
  <conditionalFormatting sqref="V19">
    <cfRule type="expression" dxfId="976" priority="979" stopIfTrue="1">
      <formula>AND(NOT(ISBLANK(V$7)),V19&gt;V$7)</formula>
    </cfRule>
  </conditionalFormatting>
  <conditionalFormatting sqref="BN19">
    <cfRule type="expression" dxfId="975" priority="978" stopIfTrue="1">
      <formula>AND(NOT(ISBLANK(BN$7)),BN19&gt;BN$7)</formula>
    </cfRule>
  </conditionalFormatting>
  <conditionalFormatting sqref="BN19">
    <cfRule type="expression" dxfId="974" priority="977" stopIfTrue="1">
      <formula>AND(NOT(ISBLANK(BN$7)),BN19&gt;BN$7)</formula>
    </cfRule>
  </conditionalFormatting>
  <conditionalFormatting sqref="BN19">
    <cfRule type="expression" dxfId="973" priority="976" stopIfTrue="1">
      <formula>AND(NOT(ISBLANK(BN$7)),BN19&gt;BN$7)</formula>
    </cfRule>
  </conditionalFormatting>
  <conditionalFormatting sqref="BL19">
    <cfRule type="expression" dxfId="972" priority="975" stopIfTrue="1">
      <formula>AND(NOT(ISBLANK(BL$7)),BL19&gt;BL$7)</formula>
    </cfRule>
  </conditionalFormatting>
  <conditionalFormatting sqref="BL19">
    <cfRule type="expression" dxfId="971" priority="974" stopIfTrue="1">
      <formula>AND(NOT(ISBLANK(BL$7)),BL19&gt;BL$7)</formula>
    </cfRule>
  </conditionalFormatting>
  <conditionalFormatting sqref="BL19">
    <cfRule type="expression" dxfId="970" priority="973" stopIfTrue="1">
      <formula>AND(NOT(ISBLANK(BL$7)),BL19&gt;BL$7)</formula>
    </cfRule>
  </conditionalFormatting>
  <conditionalFormatting sqref="BJ19">
    <cfRule type="expression" dxfId="969" priority="972" stopIfTrue="1">
      <formula>AND(NOT(ISBLANK(BJ$7)),BJ19&gt;BJ$7)</formula>
    </cfRule>
  </conditionalFormatting>
  <conditionalFormatting sqref="BJ19">
    <cfRule type="expression" dxfId="968" priority="971" stopIfTrue="1">
      <formula>AND(NOT(ISBLANK(BJ$7)),BJ19&gt;BJ$7)</formula>
    </cfRule>
  </conditionalFormatting>
  <conditionalFormatting sqref="BJ19">
    <cfRule type="expression" dxfId="967" priority="970" stopIfTrue="1">
      <formula>AND(NOT(ISBLANK(BJ$7)),BJ19&gt;BJ$7)</formula>
    </cfRule>
  </conditionalFormatting>
  <conditionalFormatting sqref="BH19">
    <cfRule type="expression" dxfId="966" priority="969" stopIfTrue="1">
      <formula>AND(NOT(ISBLANK(BH$7)),BH19&gt;BH$7)</formula>
    </cfRule>
  </conditionalFormatting>
  <conditionalFormatting sqref="BH19">
    <cfRule type="expression" dxfId="965" priority="968" stopIfTrue="1">
      <formula>AND(NOT(ISBLANK(BH$7)),BH19&gt;BH$7)</formula>
    </cfRule>
  </conditionalFormatting>
  <conditionalFormatting sqref="BH19">
    <cfRule type="expression" dxfId="964" priority="967" stopIfTrue="1">
      <formula>AND(NOT(ISBLANK(BH$7)),BH19&gt;BH$7)</formula>
    </cfRule>
  </conditionalFormatting>
  <conditionalFormatting sqref="BF19">
    <cfRule type="expression" dxfId="963" priority="966" stopIfTrue="1">
      <formula>AND(NOT(ISBLANK(BF$7)),BF19&gt;BF$7)</formula>
    </cfRule>
  </conditionalFormatting>
  <conditionalFormatting sqref="BF19">
    <cfRule type="expression" dxfId="962" priority="965" stopIfTrue="1">
      <formula>AND(NOT(ISBLANK(BF$7)),BF19&gt;BF$7)</formula>
    </cfRule>
  </conditionalFormatting>
  <conditionalFormatting sqref="BF19">
    <cfRule type="expression" dxfId="961" priority="964" stopIfTrue="1">
      <formula>AND(NOT(ISBLANK(BF$7)),BF19&gt;BF$7)</formula>
    </cfRule>
  </conditionalFormatting>
  <conditionalFormatting sqref="BD19">
    <cfRule type="expression" dxfId="960" priority="963" stopIfTrue="1">
      <formula>AND(NOT(ISBLANK(BD$7)),BD19&gt;BD$7)</formula>
    </cfRule>
  </conditionalFormatting>
  <conditionalFormatting sqref="BD19">
    <cfRule type="expression" dxfId="959" priority="962" stopIfTrue="1">
      <formula>AND(NOT(ISBLANK(BD$7)),BD19&gt;BD$7)</formula>
    </cfRule>
  </conditionalFormatting>
  <conditionalFormatting sqref="BD19">
    <cfRule type="expression" dxfId="958" priority="961" stopIfTrue="1">
      <formula>AND(NOT(ISBLANK(BD$7)),BD19&gt;BD$7)</formula>
    </cfRule>
  </conditionalFormatting>
  <conditionalFormatting sqref="BB19">
    <cfRule type="expression" dxfId="957" priority="960" stopIfTrue="1">
      <formula>AND(NOT(ISBLANK(BB$7)),BB19&gt;BB$7)</formula>
    </cfRule>
  </conditionalFormatting>
  <conditionalFormatting sqref="BB19">
    <cfRule type="expression" dxfId="956" priority="959" stopIfTrue="1">
      <formula>AND(NOT(ISBLANK(BB$7)),BB19&gt;BB$7)</formula>
    </cfRule>
  </conditionalFormatting>
  <conditionalFormatting sqref="BB19">
    <cfRule type="expression" dxfId="955" priority="958" stopIfTrue="1">
      <formula>AND(NOT(ISBLANK(BB$7)),BB19&gt;BB$7)</formula>
    </cfRule>
  </conditionalFormatting>
  <conditionalFormatting sqref="BK19">
    <cfRule type="expression" dxfId="954" priority="957" stopIfTrue="1">
      <formula>AND(NOT(ISBLANK(BI$7)),BK19&gt;BI$7)</formula>
    </cfRule>
  </conditionalFormatting>
  <conditionalFormatting sqref="AT19">
    <cfRule type="expression" dxfId="953" priority="956" stopIfTrue="1">
      <formula>AND(NOT(ISBLANK(AT$7)),AT19&gt;AT$7)</formula>
    </cfRule>
  </conditionalFormatting>
  <conditionalFormatting sqref="AT19">
    <cfRule type="expression" dxfId="952" priority="955" stopIfTrue="1">
      <formula>AND(NOT(ISBLANK(AT$7)),AT19&gt;AT$7)</formula>
    </cfRule>
  </conditionalFormatting>
  <conditionalFormatting sqref="AT19">
    <cfRule type="expression" dxfId="951" priority="954" stopIfTrue="1">
      <formula>AND(NOT(ISBLANK(AT$7)),AT19&gt;AT$7)</formula>
    </cfRule>
  </conditionalFormatting>
  <conditionalFormatting sqref="AT19">
    <cfRule type="expression" dxfId="950" priority="953" stopIfTrue="1">
      <formula>AND(NOT(ISBLANK(AT$7)),AT19&gt;AT$7)</formula>
    </cfRule>
  </conditionalFormatting>
  <conditionalFormatting sqref="CB17">
    <cfRule type="expression" dxfId="949" priority="952" stopIfTrue="1">
      <formula>AND(NOT(ISBLANK(CB$7)),CB17&gt;CB$7)</formula>
    </cfRule>
  </conditionalFormatting>
  <conditionalFormatting sqref="CB17">
    <cfRule type="expression" dxfId="948" priority="951" stopIfTrue="1">
      <formula>AND(NOT(ISBLANK(CB$7)),CB17&gt;CB$7)</formula>
    </cfRule>
  </conditionalFormatting>
  <conditionalFormatting sqref="BZ17">
    <cfRule type="expression" dxfId="947" priority="950" stopIfTrue="1">
      <formula>AND(NOT(ISBLANK(BZ$7)),BZ17&gt;BZ$7)</formula>
    </cfRule>
  </conditionalFormatting>
  <conditionalFormatting sqref="BZ17">
    <cfRule type="expression" dxfId="946" priority="949" stopIfTrue="1">
      <formula>AND(NOT(ISBLANK(BZ$7)),BZ17&gt;BZ$7)</formula>
    </cfRule>
  </conditionalFormatting>
  <conditionalFormatting sqref="BX17">
    <cfRule type="expression" dxfId="945" priority="948" stopIfTrue="1">
      <formula>AND(NOT(ISBLANK(BX$7)),BX17&gt;BX$7)</formula>
    </cfRule>
  </conditionalFormatting>
  <conditionalFormatting sqref="BX17">
    <cfRule type="expression" dxfId="944" priority="947" stopIfTrue="1">
      <formula>AND(NOT(ISBLANK(BX$7)),BX17&gt;BX$7)</formula>
    </cfRule>
  </conditionalFormatting>
  <conditionalFormatting sqref="BV17">
    <cfRule type="expression" dxfId="943" priority="946" stopIfTrue="1">
      <formula>AND(NOT(ISBLANK(BV$7)),BV17&gt;BV$7)</formula>
    </cfRule>
  </conditionalFormatting>
  <conditionalFormatting sqref="BV17">
    <cfRule type="expression" dxfId="942" priority="945" stopIfTrue="1">
      <formula>AND(NOT(ISBLANK(BV$7)),BV17&gt;BV$7)</formula>
    </cfRule>
  </conditionalFormatting>
  <conditionalFormatting sqref="BT17">
    <cfRule type="expression" dxfId="941" priority="944" stopIfTrue="1">
      <formula>AND(NOT(ISBLANK(BT$7)),BT17&gt;BT$7)</formula>
    </cfRule>
  </conditionalFormatting>
  <conditionalFormatting sqref="BT17">
    <cfRule type="expression" dxfId="940" priority="943" stopIfTrue="1">
      <formula>AND(NOT(ISBLANK(BT$7)),BT17&gt;BT$7)</formula>
    </cfRule>
  </conditionalFormatting>
  <conditionalFormatting sqref="BR17">
    <cfRule type="expression" dxfId="939" priority="942" stopIfTrue="1">
      <formula>AND(NOT(ISBLANK(BR$7)),BR17&gt;BR$7)</formula>
    </cfRule>
  </conditionalFormatting>
  <conditionalFormatting sqref="BR17">
    <cfRule type="expression" dxfId="938" priority="941" stopIfTrue="1">
      <formula>AND(NOT(ISBLANK(BR$7)),BR17&gt;BR$7)</formula>
    </cfRule>
  </conditionalFormatting>
  <conditionalFormatting sqref="BP17">
    <cfRule type="expression" dxfId="937" priority="940" stopIfTrue="1">
      <formula>AND(NOT(ISBLANK(BP$7)),BP17&gt;BP$7)</formula>
    </cfRule>
  </conditionalFormatting>
  <conditionalFormatting sqref="BP17">
    <cfRule type="expression" dxfId="936" priority="939" stopIfTrue="1">
      <formula>AND(NOT(ISBLANK(BP$7)),BP17&gt;BP$7)</formula>
    </cfRule>
  </conditionalFormatting>
  <conditionalFormatting sqref="AZ17">
    <cfRule type="expression" dxfId="935" priority="938" stopIfTrue="1">
      <formula>AND(NOT(ISBLANK(AZ$7)),AZ17&gt;AZ$7)</formula>
    </cfRule>
  </conditionalFormatting>
  <conditionalFormatting sqref="AZ17">
    <cfRule type="expression" dxfId="934" priority="937" stopIfTrue="1">
      <formula>AND(NOT(ISBLANK(AZ$7)),AZ17&gt;AZ$7)</formula>
    </cfRule>
  </conditionalFormatting>
  <conditionalFormatting sqref="AX17">
    <cfRule type="expression" dxfId="933" priority="936" stopIfTrue="1">
      <formula>AND(NOT(ISBLANK(AX$7)),AX17&gt;AX$7)</formula>
    </cfRule>
  </conditionalFormatting>
  <conditionalFormatting sqref="AX17">
    <cfRule type="expression" dxfId="932" priority="935" stopIfTrue="1">
      <formula>AND(NOT(ISBLANK(AX$7)),AX17&gt;AX$7)</formula>
    </cfRule>
  </conditionalFormatting>
  <conditionalFormatting sqref="AV17">
    <cfRule type="expression" dxfId="931" priority="934" stopIfTrue="1">
      <formula>AND(NOT(ISBLANK(AV$7)),AV17&gt;AV$7)</formula>
    </cfRule>
  </conditionalFormatting>
  <conditionalFormatting sqref="AV17">
    <cfRule type="expression" dxfId="930" priority="933" stopIfTrue="1">
      <formula>AND(NOT(ISBLANK(AV$7)),AV17&gt;AV$7)</formula>
    </cfRule>
  </conditionalFormatting>
  <conditionalFormatting sqref="AU17">
    <cfRule type="expression" dxfId="929" priority="932" stopIfTrue="1">
      <formula>AND(NOT(ISBLANK(AT$7)),AU17&gt;AT$7)</formula>
    </cfRule>
  </conditionalFormatting>
  <conditionalFormatting sqref="AU17">
    <cfRule type="expression" dxfId="928" priority="931" stopIfTrue="1">
      <formula>AND(NOT(ISBLANK(AT$7)),AU17&gt;AT$7)</formula>
    </cfRule>
  </conditionalFormatting>
  <conditionalFormatting sqref="AR17">
    <cfRule type="expression" dxfId="927" priority="930" stopIfTrue="1">
      <formula>AND(NOT(ISBLANK(AR$7)),AR17&gt;AR$7)</formula>
    </cfRule>
  </conditionalFormatting>
  <conditionalFormatting sqref="AR17">
    <cfRule type="expression" dxfId="926" priority="929" stopIfTrue="1">
      <formula>AND(NOT(ISBLANK(AR$7)),AR17&gt;AR$7)</formula>
    </cfRule>
  </conditionalFormatting>
  <conditionalFormatting sqref="AP17">
    <cfRule type="expression" dxfId="925" priority="928" stopIfTrue="1">
      <formula>AND(NOT(ISBLANK(AP$7)),AP17&gt;AP$7)</formula>
    </cfRule>
  </conditionalFormatting>
  <conditionalFormatting sqref="AP17">
    <cfRule type="expression" dxfId="924" priority="927" stopIfTrue="1">
      <formula>AND(NOT(ISBLANK(AP$7)),AP17&gt;AP$7)</formula>
    </cfRule>
  </conditionalFormatting>
  <conditionalFormatting sqref="AN17">
    <cfRule type="expression" dxfId="923" priority="926" stopIfTrue="1">
      <formula>AND(NOT(ISBLANK(AN$7)),AN17&gt;AN$7)</formula>
    </cfRule>
  </conditionalFormatting>
  <conditionalFormatting sqref="AN17">
    <cfRule type="expression" dxfId="922" priority="925" stopIfTrue="1">
      <formula>AND(NOT(ISBLANK(AN$7)),AN17&gt;AN$7)</formula>
    </cfRule>
  </conditionalFormatting>
  <conditionalFormatting sqref="AL17">
    <cfRule type="expression" dxfId="921" priority="924" stopIfTrue="1">
      <formula>AND(NOT(ISBLANK(AL$7)),AL17&gt;AL$7)</formula>
    </cfRule>
  </conditionalFormatting>
  <conditionalFormatting sqref="AL17">
    <cfRule type="expression" dxfId="920" priority="923" stopIfTrue="1">
      <formula>AND(NOT(ISBLANK(AL$7)),AL17&gt;AL$7)</formula>
    </cfRule>
  </conditionalFormatting>
  <conditionalFormatting sqref="AJ17">
    <cfRule type="expression" dxfId="919" priority="922" stopIfTrue="1">
      <formula>AND(NOT(ISBLANK(AJ$7)),AJ17&gt;AJ$7)</formula>
    </cfRule>
  </conditionalFormatting>
  <conditionalFormatting sqref="AJ17">
    <cfRule type="expression" dxfId="918" priority="921" stopIfTrue="1">
      <formula>AND(NOT(ISBLANK(AJ$7)),AJ17&gt;AJ$7)</formula>
    </cfRule>
  </conditionalFormatting>
  <conditionalFormatting sqref="AH17">
    <cfRule type="expression" dxfId="917" priority="920" stopIfTrue="1">
      <formula>AND(NOT(ISBLANK(AH$7)),AH17&gt;AH$7)</formula>
    </cfRule>
  </conditionalFormatting>
  <conditionalFormatting sqref="AH17">
    <cfRule type="expression" dxfId="916" priority="919" stopIfTrue="1">
      <formula>AND(NOT(ISBLANK(AH$7)),AH17&gt;AH$7)</formula>
    </cfRule>
  </conditionalFormatting>
  <conditionalFormatting sqref="AF17">
    <cfRule type="expression" dxfId="915" priority="918" stopIfTrue="1">
      <formula>AND(NOT(ISBLANK(AF$7)),AF17&gt;AF$7)</formula>
    </cfRule>
  </conditionalFormatting>
  <conditionalFormatting sqref="AF17">
    <cfRule type="expression" dxfId="914" priority="917" stopIfTrue="1">
      <formula>AND(NOT(ISBLANK(AF$7)),AF17&gt;AF$7)</formula>
    </cfRule>
  </conditionalFormatting>
  <conditionalFormatting sqref="AD17">
    <cfRule type="expression" dxfId="913" priority="916" stopIfTrue="1">
      <formula>AND(NOT(ISBLANK(AD$7)),AD17&gt;AD$7)</formula>
    </cfRule>
  </conditionalFormatting>
  <conditionalFormatting sqref="AD17">
    <cfRule type="expression" dxfId="912" priority="915" stopIfTrue="1">
      <formula>AND(NOT(ISBLANK(AD$7)),AD17&gt;AD$7)</formula>
    </cfRule>
  </conditionalFormatting>
  <conditionalFormatting sqref="AB17">
    <cfRule type="expression" dxfId="911" priority="914" stopIfTrue="1">
      <formula>AND(NOT(ISBLANK(AB$7)),AB17&gt;AB$7)</formula>
    </cfRule>
  </conditionalFormatting>
  <conditionalFormatting sqref="AB17">
    <cfRule type="expression" dxfId="910" priority="913" stopIfTrue="1">
      <formula>AND(NOT(ISBLANK(AB$7)),AB17&gt;AB$7)</formula>
    </cfRule>
  </conditionalFormatting>
  <conditionalFormatting sqref="Z17">
    <cfRule type="expression" dxfId="909" priority="912" stopIfTrue="1">
      <formula>AND(NOT(ISBLANK(Z$7)),Z17&gt;Z$7)</formula>
    </cfRule>
  </conditionalFormatting>
  <conditionalFormatting sqref="Z17">
    <cfRule type="expression" dxfId="908" priority="911" stopIfTrue="1">
      <formula>AND(NOT(ISBLANK(Z$7)),Z17&gt;Z$7)</formula>
    </cfRule>
  </conditionalFormatting>
  <conditionalFormatting sqref="X17">
    <cfRule type="expression" dxfId="907" priority="910" stopIfTrue="1">
      <formula>AND(NOT(ISBLANK(X$7)),X17&gt;X$7)</formula>
    </cfRule>
  </conditionalFormatting>
  <conditionalFormatting sqref="X17">
    <cfRule type="expression" dxfId="906" priority="909" stopIfTrue="1">
      <formula>AND(NOT(ISBLANK(X$7)),X17&gt;X$7)</formula>
    </cfRule>
  </conditionalFormatting>
  <conditionalFormatting sqref="V17">
    <cfRule type="expression" dxfId="905" priority="908" stopIfTrue="1">
      <formula>AND(NOT(ISBLANK(V$7)),V17&gt;V$7)</formula>
    </cfRule>
  </conditionalFormatting>
  <conditionalFormatting sqref="V17">
    <cfRule type="expression" dxfId="904" priority="907" stopIfTrue="1">
      <formula>AND(NOT(ISBLANK(V$7)),V17&gt;V$7)</formula>
    </cfRule>
  </conditionalFormatting>
  <conditionalFormatting sqref="V17">
    <cfRule type="expression" dxfId="903" priority="906" stopIfTrue="1">
      <formula>AND(NOT(ISBLANK(V$7)),V17&gt;V$7)</formula>
    </cfRule>
  </conditionalFormatting>
  <conditionalFormatting sqref="V17">
    <cfRule type="expression" dxfId="902" priority="905" stopIfTrue="1">
      <formula>AND(NOT(ISBLANK(V$7)),V17&gt;V$7)</formula>
    </cfRule>
  </conditionalFormatting>
  <conditionalFormatting sqref="Z17">
    <cfRule type="expression" dxfId="901" priority="904" stopIfTrue="1">
      <formula>AND(NOT(ISBLANK(Z$7)),Z17&gt;Z$7)</formula>
    </cfRule>
  </conditionalFormatting>
  <conditionalFormatting sqref="Z17">
    <cfRule type="expression" dxfId="900" priority="903" stopIfTrue="1">
      <formula>AND(NOT(ISBLANK(Z$7)),Z17&gt;Z$7)</formula>
    </cfRule>
  </conditionalFormatting>
  <conditionalFormatting sqref="Z17">
    <cfRule type="expression" dxfId="899" priority="902" stopIfTrue="1">
      <formula>AND(NOT(ISBLANK(Z$7)),Z17&gt;Z$7)</formula>
    </cfRule>
  </conditionalFormatting>
  <conditionalFormatting sqref="Z17">
    <cfRule type="expression" dxfId="898" priority="901" stopIfTrue="1">
      <formula>AND(NOT(ISBLANK(Z$7)),Z17&gt;Z$7)</formula>
    </cfRule>
  </conditionalFormatting>
  <conditionalFormatting sqref="Z17">
    <cfRule type="expression" dxfId="897" priority="900" stopIfTrue="1">
      <formula>AND(NOT(ISBLANK(Z$7)),Z17&gt;Z$7)</formula>
    </cfRule>
  </conditionalFormatting>
  <conditionalFormatting sqref="Z17">
    <cfRule type="expression" dxfId="896" priority="899" stopIfTrue="1">
      <formula>AND(NOT(ISBLANK(Z$7)),Z17&gt;Z$7)</formula>
    </cfRule>
  </conditionalFormatting>
  <conditionalFormatting sqref="X17">
    <cfRule type="expression" dxfId="895" priority="898" stopIfTrue="1">
      <formula>AND(NOT(ISBLANK(X$7)),X17&gt;X$7)</formula>
    </cfRule>
  </conditionalFormatting>
  <conditionalFormatting sqref="X17">
    <cfRule type="expression" dxfId="894" priority="897" stopIfTrue="1">
      <formula>AND(NOT(ISBLANK(X$7)),X17&gt;X$7)</formula>
    </cfRule>
  </conditionalFormatting>
  <conditionalFormatting sqref="X17">
    <cfRule type="expression" dxfId="893" priority="896" stopIfTrue="1">
      <formula>AND(NOT(ISBLANK(X$7)),X17&gt;X$7)</formula>
    </cfRule>
  </conditionalFormatting>
  <conditionalFormatting sqref="X17">
    <cfRule type="expression" dxfId="892" priority="895" stopIfTrue="1">
      <formula>AND(NOT(ISBLANK(X$7)),X17&gt;X$7)</formula>
    </cfRule>
  </conditionalFormatting>
  <conditionalFormatting sqref="X17">
    <cfRule type="expression" dxfId="891" priority="894" stopIfTrue="1">
      <formula>AND(NOT(ISBLANK(X$7)),X17&gt;X$7)</formula>
    </cfRule>
  </conditionalFormatting>
  <conditionalFormatting sqref="V17">
    <cfRule type="expression" dxfId="890" priority="893" stopIfTrue="1">
      <formula>AND(NOT(ISBLANK(V$7)),V17&gt;V$7)</formula>
    </cfRule>
  </conditionalFormatting>
  <conditionalFormatting sqref="V17">
    <cfRule type="expression" dxfId="889" priority="892" stopIfTrue="1">
      <formula>AND(NOT(ISBLANK(V$7)),V17&gt;V$7)</formula>
    </cfRule>
  </conditionalFormatting>
  <conditionalFormatting sqref="V17">
    <cfRule type="expression" dxfId="888" priority="891" stopIfTrue="1">
      <formula>AND(NOT(ISBLANK(V$7)),V17&gt;V$7)</formula>
    </cfRule>
  </conditionalFormatting>
  <conditionalFormatting sqref="V17">
    <cfRule type="expression" dxfId="887" priority="890" stopIfTrue="1">
      <formula>AND(NOT(ISBLANK(V$7)),V17&gt;V$7)</formula>
    </cfRule>
  </conditionalFormatting>
  <conditionalFormatting sqref="V17">
    <cfRule type="expression" dxfId="886" priority="889" stopIfTrue="1">
      <formula>AND(NOT(ISBLANK(V$7)),V17&gt;V$7)</formula>
    </cfRule>
  </conditionalFormatting>
  <conditionalFormatting sqref="V17">
    <cfRule type="expression" dxfId="885" priority="888" stopIfTrue="1">
      <formula>AND(NOT(ISBLANK(V$7)),V17&gt;V$7)</formula>
    </cfRule>
  </conditionalFormatting>
  <conditionalFormatting sqref="V17">
    <cfRule type="expression" dxfId="884" priority="887" stopIfTrue="1">
      <formula>AND(NOT(ISBLANK(V$7)),V17&gt;V$7)</formula>
    </cfRule>
  </conditionalFormatting>
  <conditionalFormatting sqref="BN17">
    <cfRule type="expression" dxfId="883" priority="886" stopIfTrue="1">
      <formula>AND(NOT(ISBLANK(BN$7)),BN17&gt;BN$7)</formula>
    </cfRule>
  </conditionalFormatting>
  <conditionalFormatting sqref="BN17">
    <cfRule type="expression" dxfId="882" priority="885" stopIfTrue="1">
      <formula>AND(NOT(ISBLANK(BN$7)),BN17&gt;BN$7)</formula>
    </cfRule>
  </conditionalFormatting>
  <conditionalFormatting sqref="BN17">
    <cfRule type="expression" dxfId="881" priority="884" stopIfTrue="1">
      <formula>AND(NOT(ISBLANK(BN$7)),BN17&gt;BN$7)</formula>
    </cfRule>
  </conditionalFormatting>
  <conditionalFormatting sqref="BL17">
    <cfRule type="expression" dxfId="880" priority="883" stopIfTrue="1">
      <formula>AND(NOT(ISBLANK(BL$7)),BL17&gt;BL$7)</formula>
    </cfRule>
  </conditionalFormatting>
  <conditionalFormatting sqref="BL17">
    <cfRule type="expression" dxfId="879" priority="882" stopIfTrue="1">
      <formula>AND(NOT(ISBLANK(BL$7)),BL17&gt;BL$7)</formula>
    </cfRule>
  </conditionalFormatting>
  <conditionalFormatting sqref="BL17">
    <cfRule type="expression" dxfId="878" priority="881" stopIfTrue="1">
      <formula>AND(NOT(ISBLANK(BL$7)),BL17&gt;BL$7)</formula>
    </cfRule>
  </conditionalFormatting>
  <conditionalFormatting sqref="BJ17">
    <cfRule type="expression" dxfId="877" priority="880" stopIfTrue="1">
      <formula>AND(NOT(ISBLANK(BJ$7)),BJ17&gt;BJ$7)</formula>
    </cfRule>
  </conditionalFormatting>
  <conditionalFormatting sqref="BJ17">
    <cfRule type="expression" dxfId="876" priority="879" stopIfTrue="1">
      <formula>AND(NOT(ISBLANK(BJ$7)),BJ17&gt;BJ$7)</formula>
    </cfRule>
  </conditionalFormatting>
  <conditionalFormatting sqref="BJ17">
    <cfRule type="expression" dxfId="875" priority="878" stopIfTrue="1">
      <formula>AND(NOT(ISBLANK(BJ$7)),BJ17&gt;BJ$7)</formula>
    </cfRule>
  </conditionalFormatting>
  <conditionalFormatting sqref="BH17">
    <cfRule type="expression" dxfId="874" priority="877" stopIfTrue="1">
      <formula>AND(NOT(ISBLANK(BH$7)),BH17&gt;BH$7)</formula>
    </cfRule>
  </conditionalFormatting>
  <conditionalFormatting sqref="BH17">
    <cfRule type="expression" dxfId="873" priority="876" stopIfTrue="1">
      <formula>AND(NOT(ISBLANK(BH$7)),BH17&gt;BH$7)</formula>
    </cfRule>
  </conditionalFormatting>
  <conditionalFormatting sqref="BH17">
    <cfRule type="expression" dxfId="872" priority="875" stopIfTrue="1">
      <formula>AND(NOT(ISBLANK(BH$7)),BH17&gt;BH$7)</formula>
    </cfRule>
  </conditionalFormatting>
  <conditionalFormatting sqref="BF17">
    <cfRule type="expression" dxfId="871" priority="874" stopIfTrue="1">
      <formula>AND(NOT(ISBLANK(BF$7)),BF17&gt;BF$7)</formula>
    </cfRule>
  </conditionalFormatting>
  <conditionalFormatting sqref="BF17">
    <cfRule type="expression" dxfId="870" priority="873" stopIfTrue="1">
      <formula>AND(NOT(ISBLANK(BF$7)),BF17&gt;BF$7)</formula>
    </cfRule>
  </conditionalFormatting>
  <conditionalFormatting sqref="BF17">
    <cfRule type="expression" dxfId="869" priority="872" stopIfTrue="1">
      <formula>AND(NOT(ISBLANK(BF$7)),BF17&gt;BF$7)</formula>
    </cfRule>
  </conditionalFormatting>
  <conditionalFormatting sqref="BD17">
    <cfRule type="expression" dxfId="868" priority="871" stopIfTrue="1">
      <formula>AND(NOT(ISBLANK(BD$7)),BD17&gt;BD$7)</formula>
    </cfRule>
  </conditionalFormatting>
  <conditionalFormatting sqref="BD17">
    <cfRule type="expression" dxfId="867" priority="870" stopIfTrue="1">
      <formula>AND(NOT(ISBLANK(BD$7)),BD17&gt;BD$7)</formula>
    </cfRule>
  </conditionalFormatting>
  <conditionalFormatting sqref="BD17">
    <cfRule type="expression" dxfId="866" priority="869" stopIfTrue="1">
      <formula>AND(NOT(ISBLANK(BD$7)),BD17&gt;BD$7)</formula>
    </cfRule>
  </conditionalFormatting>
  <conditionalFormatting sqref="BB17">
    <cfRule type="expression" dxfId="865" priority="868" stopIfTrue="1">
      <formula>AND(NOT(ISBLANK(BB$7)),BB17&gt;BB$7)</formula>
    </cfRule>
  </conditionalFormatting>
  <conditionalFormatting sqref="BB17">
    <cfRule type="expression" dxfId="864" priority="867" stopIfTrue="1">
      <formula>AND(NOT(ISBLANK(BB$7)),BB17&gt;BB$7)</formula>
    </cfRule>
  </conditionalFormatting>
  <conditionalFormatting sqref="BB17">
    <cfRule type="expression" dxfId="863" priority="866" stopIfTrue="1">
      <formula>AND(NOT(ISBLANK(BB$7)),BB17&gt;BB$7)</formula>
    </cfRule>
  </conditionalFormatting>
  <conditionalFormatting sqref="BK17">
    <cfRule type="expression" dxfId="862" priority="865" stopIfTrue="1">
      <formula>AND(NOT(ISBLANK(BI$7)),BK17&gt;BI$7)</formula>
    </cfRule>
  </conditionalFormatting>
  <conditionalFormatting sqref="CB17">
    <cfRule type="expression" dxfId="861" priority="864" stopIfTrue="1">
      <formula>AND(NOT(ISBLANK(CB$7)),CB17&gt;CB$7)</formula>
    </cfRule>
  </conditionalFormatting>
  <conditionalFormatting sqref="CB17">
    <cfRule type="expression" dxfId="860" priority="863" stopIfTrue="1">
      <formula>AND(NOT(ISBLANK(CB$7)),CB17&gt;CB$7)</formula>
    </cfRule>
  </conditionalFormatting>
  <conditionalFormatting sqref="BZ17">
    <cfRule type="expression" dxfId="859" priority="862" stopIfTrue="1">
      <formula>AND(NOT(ISBLANK(BZ$7)),BZ17&gt;BZ$7)</formula>
    </cfRule>
  </conditionalFormatting>
  <conditionalFormatting sqref="BZ17">
    <cfRule type="expression" dxfId="858" priority="861" stopIfTrue="1">
      <formula>AND(NOT(ISBLANK(BZ$7)),BZ17&gt;BZ$7)</formula>
    </cfRule>
  </conditionalFormatting>
  <conditionalFormatting sqref="BX17">
    <cfRule type="expression" dxfId="857" priority="860" stopIfTrue="1">
      <formula>AND(NOT(ISBLANK(BX$7)),BX17&gt;BX$7)</formula>
    </cfRule>
  </conditionalFormatting>
  <conditionalFormatting sqref="BX17">
    <cfRule type="expression" dxfId="856" priority="859" stopIfTrue="1">
      <formula>AND(NOT(ISBLANK(BX$7)),BX17&gt;BX$7)</formula>
    </cfRule>
  </conditionalFormatting>
  <conditionalFormatting sqref="BV17">
    <cfRule type="expression" dxfId="855" priority="858" stopIfTrue="1">
      <formula>AND(NOT(ISBLANK(BV$7)),BV17&gt;BV$7)</formula>
    </cfRule>
  </conditionalFormatting>
  <conditionalFormatting sqref="BV17">
    <cfRule type="expression" dxfId="854" priority="857" stopIfTrue="1">
      <formula>AND(NOT(ISBLANK(BV$7)),BV17&gt;BV$7)</formula>
    </cfRule>
  </conditionalFormatting>
  <conditionalFormatting sqref="BT17">
    <cfRule type="expression" dxfId="853" priority="856" stopIfTrue="1">
      <formula>AND(NOT(ISBLANK(BT$7)),BT17&gt;BT$7)</formula>
    </cfRule>
  </conditionalFormatting>
  <conditionalFormatting sqref="BT17">
    <cfRule type="expression" dxfId="852" priority="855" stopIfTrue="1">
      <formula>AND(NOT(ISBLANK(BT$7)),BT17&gt;BT$7)</formula>
    </cfRule>
  </conditionalFormatting>
  <conditionalFormatting sqref="BR17">
    <cfRule type="expression" dxfId="851" priority="854" stopIfTrue="1">
      <formula>AND(NOT(ISBLANK(BR$7)),BR17&gt;BR$7)</formula>
    </cfRule>
  </conditionalFormatting>
  <conditionalFormatting sqref="BR17">
    <cfRule type="expression" dxfId="850" priority="853" stopIfTrue="1">
      <formula>AND(NOT(ISBLANK(BR$7)),BR17&gt;BR$7)</formula>
    </cfRule>
  </conditionalFormatting>
  <conditionalFormatting sqref="BP17">
    <cfRule type="expression" dxfId="849" priority="852" stopIfTrue="1">
      <formula>AND(NOT(ISBLANK(BP$7)),BP17&gt;BP$7)</formula>
    </cfRule>
  </conditionalFormatting>
  <conditionalFormatting sqref="BP17">
    <cfRule type="expression" dxfId="848" priority="851" stopIfTrue="1">
      <formula>AND(NOT(ISBLANK(BP$7)),BP17&gt;BP$7)</formula>
    </cfRule>
  </conditionalFormatting>
  <conditionalFormatting sqref="AZ17">
    <cfRule type="expression" dxfId="847" priority="850" stopIfTrue="1">
      <formula>AND(NOT(ISBLANK(AZ$7)),AZ17&gt;AZ$7)</formula>
    </cfRule>
  </conditionalFormatting>
  <conditionalFormatting sqref="AZ17">
    <cfRule type="expression" dxfId="846" priority="849" stopIfTrue="1">
      <formula>AND(NOT(ISBLANK(AZ$7)),AZ17&gt;AZ$7)</formula>
    </cfRule>
  </conditionalFormatting>
  <conditionalFormatting sqref="AX17">
    <cfRule type="expression" dxfId="845" priority="848" stopIfTrue="1">
      <formula>AND(NOT(ISBLANK(AX$7)),AX17&gt;AX$7)</formula>
    </cfRule>
  </conditionalFormatting>
  <conditionalFormatting sqref="AX17">
    <cfRule type="expression" dxfId="844" priority="847" stopIfTrue="1">
      <formula>AND(NOT(ISBLANK(AX$7)),AX17&gt;AX$7)</formula>
    </cfRule>
  </conditionalFormatting>
  <conditionalFormatting sqref="AV17">
    <cfRule type="expression" dxfId="843" priority="846" stopIfTrue="1">
      <formula>AND(NOT(ISBLANK(AV$7)),AV17&gt;AV$7)</formula>
    </cfRule>
  </conditionalFormatting>
  <conditionalFormatting sqref="AV17">
    <cfRule type="expression" dxfId="842" priority="845" stopIfTrue="1">
      <formula>AND(NOT(ISBLANK(AV$7)),AV17&gt;AV$7)</formula>
    </cfRule>
  </conditionalFormatting>
  <conditionalFormatting sqref="AU17">
    <cfRule type="expression" dxfId="841" priority="844" stopIfTrue="1">
      <formula>AND(NOT(ISBLANK(AT$7)),AU17&gt;AT$7)</formula>
    </cfRule>
  </conditionalFormatting>
  <conditionalFormatting sqref="AU17">
    <cfRule type="expression" dxfId="840" priority="843" stopIfTrue="1">
      <formula>AND(NOT(ISBLANK(AT$7)),AU17&gt;AT$7)</formula>
    </cfRule>
  </conditionalFormatting>
  <conditionalFormatting sqref="AR17">
    <cfRule type="expression" dxfId="839" priority="842" stopIfTrue="1">
      <formula>AND(NOT(ISBLANK(AR$7)),AR17&gt;AR$7)</formula>
    </cfRule>
  </conditionalFormatting>
  <conditionalFormatting sqref="AR17">
    <cfRule type="expression" dxfId="838" priority="841" stopIfTrue="1">
      <formula>AND(NOT(ISBLANK(AR$7)),AR17&gt;AR$7)</formula>
    </cfRule>
  </conditionalFormatting>
  <conditionalFormatting sqref="AP17">
    <cfRule type="expression" dxfId="837" priority="840" stopIfTrue="1">
      <formula>AND(NOT(ISBLANK(AP$7)),AP17&gt;AP$7)</formula>
    </cfRule>
  </conditionalFormatting>
  <conditionalFormatting sqref="AP17">
    <cfRule type="expression" dxfId="836" priority="839" stopIfTrue="1">
      <formula>AND(NOT(ISBLANK(AP$7)),AP17&gt;AP$7)</formula>
    </cfRule>
  </conditionalFormatting>
  <conditionalFormatting sqref="AN17">
    <cfRule type="expression" dxfId="835" priority="838" stopIfTrue="1">
      <formula>AND(NOT(ISBLANK(AN$7)),AN17&gt;AN$7)</formula>
    </cfRule>
  </conditionalFormatting>
  <conditionalFormatting sqref="AN17">
    <cfRule type="expression" dxfId="834" priority="837" stopIfTrue="1">
      <formula>AND(NOT(ISBLANK(AN$7)),AN17&gt;AN$7)</formula>
    </cfRule>
  </conditionalFormatting>
  <conditionalFormatting sqref="AL17">
    <cfRule type="expression" dxfId="833" priority="836" stopIfTrue="1">
      <formula>AND(NOT(ISBLANK(AL$7)),AL17&gt;AL$7)</formula>
    </cfRule>
  </conditionalFormatting>
  <conditionalFormatting sqref="AL17">
    <cfRule type="expression" dxfId="832" priority="835" stopIfTrue="1">
      <formula>AND(NOT(ISBLANK(AL$7)),AL17&gt;AL$7)</formula>
    </cfRule>
  </conditionalFormatting>
  <conditionalFormatting sqref="AJ17">
    <cfRule type="expression" dxfId="831" priority="834" stopIfTrue="1">
      <formula>AND(NOT(ISBLANK(AJ$7)),AJ17&gt;AJ$7)</formula>
    </cfRule>
  </conditionalFormatting>
  <conditionalFormatting sqref="AJ17">
    <cfRule type="expression" dxfId="830" priority="833" stopIfTrue="1">
      <formula>AND(NOT(ISBLANK(AJ$7)),AJ17&gt;AJ$7)</formula>
    </cfRule>
  </conditionalFormatting>
  <conditionalFormatting sqref="AH17">
    <cfRule type="expression" dxfId="829" priority="832" stopIfTrue="1">
      <formula>AND(NOT(ISBLANK(AH$7)),AH17&gt;AH$7)</formula>
    </cfRule>
  </conditionalFormatting>
  <conditionalFormatting sqref="AH17">
    <cfRule type="expression" dxfId="828" priority="831" stopIfTrue="1">
      <formula>AND(NOT(ISBLANK(AH$7)),AH17&gt;AH$7)</formula>
    </cfRule>
  </conditionalFormatting>
  <conditionalFormatting sqref="AF17">
    <cfRule type="expression" dxfId="827" priority="830" stopIfTrue="1">
      <formula>AND(NOT(ISBLANK(AF$7)),AF17&gt;AF$7)</formula>
    </cfRule>
  </conditionalFormatting>
  <conditionalFormatting sqref="AF17">
    <cfRule type="expression" dxfId="826" priority="829" stopIfTrue="1">
      <formula>AND(NOT(ISBLANK(AF$7)),AF17&gt;AF$7)</formula>
    </cfRule>
  </conditionalFormatting>
  <conditionalFormatting sqref="AD17">
    <cfRule type="expression" dxfId="825" priority="828" stopIfTrue="1">
      <formula>AND(NOT(ISBLANK(AD$7)),AD17&gt;AD$7)</formula>
    </cfRule>
  </conditionalFormatting>
  <conditionalFormatting sqref="AD17">
    <cfRule type="expression" dxfId="824" priority="827" stopIfTrue="1">
      <formula>AND(NOT(ISBLANK(AD$7)),AD17&gt;AD$7)</formula>
    </cfRule>
  </conditionalFormatting>
  <conditionalFormatting sqref="AB17">
    <cfRule type="expression" dxfId="823" priority="826" stopIfTrue="1">
      <formula>AND(NOT(ISBLANK(AB$7)),AB17&gt;AB$7)</formula>
    </cfRule>
  </conditionalFormatting>
  <conditionalFormatting sqref="AB17">
    <cfRule type="expression" dxfId="822" priority="825" stopIfTrue="1">
      <formula>AND(NOT(ISBLANK(AB$7)),AB17&gt;AB$7)</formula>
    </cfRule>
  </conditionalFormatting>
  <conditionalFormatting sqref="Z17">
    <cfRule type="expression" dxfId="821" priority="824" stopIfTrue="1">
      <formula>AND(NOT(ISBLANK(Z$7)),Z17&gt;Z$7)</formula>
    </cfRule>
  </conditionalFormatting>
  <conditionalFormatting sqref="Z17">
    <cfRule type="expression" dxfId="820" priority="823" stopIfTrue="1">
      <formula>AND(NOT(ISBLANK(Z$7)),Z17&gt;Z$7)</formula>
    </cfRule>
  </conditionalFormatting>
  <conditionalFormatting sqref="X17">
    <cfRule type="expression" dxfId="819" priority="822" stopIfTrue="1">
      <formula>AND(NOT(ISBLANK(X$7)),X17&gt;X$7)</formula>
    </cfRule>
  </conditionalFormatting>
  <conditionalFormatting sqref="X17">
    <cfRule type="expression" dxfId="818" priority="821" stopIfTrue="1">
      <formula>AND(NOT(ISBLANK(X$7)),X17&gt;X$7)</formula>
    </cfRule>
  </conditionalFormatting>
  <conditionalFormatting sqref="V17">
    <cfRule type="expression" dxfId="817" priority="820" stopIfTrue="1">
      <formula>AND(NOT(ISBLANK(V$7)),V17&gt;V$7)</formula>
    </cfRule>
  </conditionalFormatting>
  <conditionalFormatting sqref="V17">
    <cfRule type="expression" dxfId="816" priority="819" stopIfTrue="1">
      <formula>AND(NOT(ISBLANK(V$7)),V17&gt;V$7)</formula>
    </cfRule>
  </conditionalFormatting>
  <conditionalFormatting sqref="V17">
    <cfRule type="expression" dxfId="815" priority="818" stopIfTrue="1">
      <formula>AND(NOT(ISBLANK(V$7)),V17&gt;V$7)</formula>
    </cfRule>
  </conditionalFormatting>
  <conditionalFormatting sqref="V17">
    <cfRule type="expression" dxfId="814" priority="817" stopIfTrue="1">
      <formula>AND(NOT(ISBLANK(V$7)),V17&gt;V$7)</formula>
    </cfRule>
  </conditionalFormatting>
  <conditionalFormatting sqref="Z17">
    <cfRule type="expression" dxfId="813" priority="816" stopIfTrue="1">
      <formula>AND(NOT(ISBLANK(Z$7)),Z17&gt;Z$7)</formula>
    </cfRule>
  </conditionalFormatting>
  <conditionalFormatting sqref="Z17">
    <cfRule type="expression" dxfId="812" priority="815" stopIfTrue="1">
      <formula>AND(NOT(ISBLANK(Z$7)),Z17&gt;Z$7)</formula>
    </cfRule>
  </conditionalFormatting>
  <conditionalFormatting sqref="Z17">
    <cfRule type="expression" dxfId="811" priority="814" stopIfTrue="1">
      <formula>AND(NOT(ISBLANK(Z$7)),Z17&gt;Z$7)</formula>
    </cfRule>
  </conditionalFormatting>
  <conditionalFormatting sqref="Z17">
    <cfRule type="expression" dxfId="810" priority="813" stopIfTrue="1">
      <formula>AND(NOT(ISBLANK(Z$7)),Z17&gt;Z$7)</formula>
    </cfRule>
  </conditionalFormatting>
  <conditionalFormatting sqref="Z17">
    <cfRule type="expression" dxfId="809" priority="812" stopIfTrue="1">
      <formula>AND(NOT(ISBLANK(Z$7)),Z17&gt;Z$7)</formula>
    </cfRule>
  </conditionalFormatting>
  <conditionalFormatting sqref="Z17">
    <cfRule type="expression" dxfId="808" priority="811" stopIfTrue="1">
      <formula>AND(NOT(ISBLANK(Z$7)),Z17&gt;Z$7)</formula>
    </cfRule>
  </conditionalFormatting>
  <conditionalFormatting sqref="X17">
    <cfRule type="expression" dxfId="807" priority="810" stopIfTrue="1">
      <formula>AND(NOT(ISBLANK(X$7)),X17&gt;X$7)</formula>
    </cfRule>
  </conditionalFormatting>
  <conditionalFormatting sqref="X17">
    <cfRule type="expression" dxfId="806" priority="809" stopIfTrue="1">
      <formula>AND(NOT(ISBLANK(X$7)),X17&gt;X$7)</formula>
    </cfRule>
  </conditionalFormatting>
  <conditionalFormatting sqref="X17">
    <cfRule type="expression" dxfId="805" priority="808" stopIfTrue="1">
      <formula>AND(NOT(ISBLANK(X$7)),X17&gt;X$7)</formula>
    </cfRule>
  </conditionalFormatting>
  <conditionalFormatting sqref="X17">
    <cfRule type="expression" dxfId="804" priority="807" stopIfTrue="1">
      <formula>AND(NOT(ISBLANK(X$7)),X17&gt;X$7)</formula>
    </cfRule>
  </conditionalFormatting>
  <conditionalFormatting sqref="X17">
    <cfRule type="expression" dxfId="803" priority="806" stopIfTrue="1">
      <formula>AND(NOT(ISBLANK(X$7)),X17&gt;X$7)</formula>
    </cfRule>
  </conditionalFormatting>
  <conditionalFormatting sqref="V17">
    <cfRule type="expression" dxfId="802" priority="805" stopIfTrue="1">
      <formula>AND(NOT(ISBLANK(V$7)),V17&gt;V$7)</formula>
    </cfRule>
  </conditionalFormatting>
  <conditionalFormatting sqref="V17">
    <cfRule type="expression" dxfId="801" priority="804" stopIfTrue="1">
      <formula>AND(NOT(ISBLANK(V$7)),V17&gt;V$7)</formula>
    </cfRule>
  </conditionalFormatting>
  <conditionalFormatting sqref="V17">
    <cfRule type="expression" dxfId="800" priority="803" stopIfTrue="1">
      <formula>AND(NOT(ISBLANK(V$7)),V17&gt;V$7)</formula>
    </cfRule>
  </conditionalFormatting>
  <conditionalFormatting sqref="V17">
    <cfRule type="expression" dxfId="799" priority="802" stopIfTrue="1">
      <formula>AND(NOT(ISBLANK(V$7)),V17&gt;V$7)</formula>
    </cfRule>
  </conditionalFormatting>
  <conditionalFormatting sqref="V17">
    <cfRule type="expression" dxfId="798" priority="801" stopIfTrue="1">
      <formula>AND(NOT(ISBLANK(V$7)),V17&gt;V$7)</formula>
    </cfRule>
  </conditionalFormatting>
  <conditionalFormatting sqref="V17">
    <cfRule type="expression" dxfId="797" priority="800" stopIfTrue="1">
      <formula>AND(NOT(ISBLANK(V$7)),V17&gt;V$7)</formula>
    </cfRule>
  </conditionalFormatting>
  <conditionalFormatting sqref="V17">
    <cfRule type="expression" dxfId="796" priority="799" stopIfTrue="1">
      <formula>AND(NOT(ISBLANK(V$7)),V17&gt;V$7)</formula>
    </cfRule>
  </conditionalFormatting>
  <conditionalFormatting sqref="BN17">
    <cfRule type="expression" dxfId="795" priority="798" stopIfTrue="1">
      <formula>AND(NOT(ISBLANK(BN$7)),BN17&gt;BN$7)</formula>
    </cfRule>
  </conditionalFormatting>
  <conditionalFormatting sqref="BN17">
    <cfRule type="expression" dxfId="794" priority="797" stopIfTrue="1">
      <formula>AND(NOT(ISBLANK(BN$7)),BN17&gt;BN$7)</formula>
    </cfRule>
  </conditionalFormatting>
  <conditionalFormatting sqref="BN17">
    <cfRule type="expression" dxfId="793" priority="796" stopIfTrue="1">
      <formula>AND(NOT(ISBLANK(BN$7)),BN17&gt;BN$7)</formula>
    </cfRule>
  </conditionalFormatting>
  <conditionalFormatting sqref="BL17">
    <cfRule type="expression" dxfId="792" priority="795" stopIfTrue="1">
      <formula>AND(NOT(ISBLANK(BL$7)),BL17&gt;BL$7)</formula>
    </cfRule>
  </conditionalFormatting>
  <conditionalFormatting sqref="BL17">
    <cfRule type="expression" dxfId="791" priority="794" stopIfTrue="1">
      <formula>AND(NOT(ISBLANK(BL$7)),BL17&gt;BL$7)</formula>
    </cfRule>
  </conditionalFormatting>
  <conditionalFormatting sqref="BL17">
    <cfRule type="expression" dxfId="790" priority="793" stopIfTrue="1">
      <formula>AND(NOT(ISBLANK(BL$7)),BL17&gt;BL$7)</formula>
    </cfRule>
  </conditionalFormatting>
  <conditionalFormatting sqref="BJ17">
    <cfRule type="expression" dxfId="789" priority="792" stopIfTrue="1">
      <formula>AND(NOT(ISBLANK(BJ$7)),BJ17&gt;BJ$7)</formula>
    </cfRule>
  </conditionalFormatting>
  <conditionalFormatting sqref="BJ17">
    <cfRule type="expression" dxfId="788" priority="791" stopIfTrue="1">
      <formula>AND(NOT(ISBLANK(BJ$7)),BJ17&gt;BJ$7)</formula>
    </cfRule>
  </conditionalFormatting>
  <conditionalFormatting sqref="BJ17">
    <cfRule type="expression" dxfId="787" priority="790" stopIfTrue="1">
      <formula>AND(NOT(ISBLANK(BJ$7)),BJ17&gt;BJ$7)</formula>
    </cfRule>
  </conditionalFormatting>
  <conditionalFormatting sqref="BH17">
    <cfRule type="expression" dxfId="786" priority="789" stopIfTrue="1">
      <formula>AND(NOT(ISBLANK(BH$7)),BH17&gt;BH$7)</formula>
    </cfRule>
  </conditionalFormatting>
  <conditionalFormatting sqref="BH17">
    <cfRule type="expression" dxfId="785" priority="788" stopIfTrue="1">
      <formula>AND(NOT(ISBLANK(BH$7)),BH17&gt;BH$7)</formula>
    </cfRule>
  </conditionalFormatting>
  <conditionalFormatting sqref="BH17">
    <cfRule type="expression" dxfId="784" priority="787" stopIfTrue="1">
      <formula>AND(NOT(ISBLANK(BH$7)),BH17&gt;BH$7)</formula>
    </cfRule>
  </conditionalFormatting>
  <conditionalFormatting sqref="BF17">
    <cfRule type="expression" dxfId="783" priority="786" stopIfTrue="1">
      <formula>AND(NOT(ISBLANK(BF$7)),BF17&gt;BF$7)</formula>
    </cfRule>
  </conditionalFormatting>
  <conditionalFormatting sqref="BF17">
    <cfRule type="expression" dxfId="782" priority="785" stopIfTrue="1">
      <formula>AND(NOT(ISBLANK(BF$7)),BF17&gt;BF$7)</formula>
    </cfRule>
  </conditionalFormatting>
  <conditionalFormatting sqref="BF17">
    <cfRule type="expression" dxfId="781" priority="784" stopIfTrue="1">
      <formula>AND(NOT(ISBLANK(BF$7)),BF17&gt;BF$7)</formula>
    </cfRule>
  </conditionalFormatting>
  <conditionalFormatting sqref="BD17">
    <cfRule type="expression" dxfId="780" priority="783" stopIfTrue="1">
      <formula>AND(NOT(ISBLANK(BD$7)),BD17&gt;BD$7)</formula>
    </cfRule>
  </conditionalFormatting>
  <conditionalFormatting sqref="BD17">
    <cfRule type="expression" dxfId="779" priority="782" stopIfTrue="1">
      <formula>AND(NOT(ISBLANK(BD$7)),BD17&gt;BD$7)</formula>
    </cfRule>
  </conditionalFormatting>
  <conditionalFormatting sqref="BD17">
    <cfRule type="expression" dxfId="778" priority="781" stopIfTrue="1">
      <formula>AND(NOT(ISBLANK(BD$7)),BD17&gt;BD$7)</formula>
    </cfRule>
  </conditionalFormatting>
  <conditionalFormatting sqref="BB17">
    <cfRule type="expression" dxfId="777" priority="780" stopIfTrue="1">
      <formula>AND(NOT(ISBLANK(BB$7)),BB17&gt;BB$7)</formula>
    </cfRule>
  </conditionalFormatting>
  <conditionalFormatting sqref="BB17">
    <cfRule type="expression" dxfId="776" priority="779" stopIfTrue="1">
      <formula>AND(NOT(ISBLANK(BB$7)),BB17&gt;BB$7)</formula>
    </cfRule>
  </conditionalFormatting>
  <conditionalFormatting sqref="BB17">
    <cfRule type="expression" dxfId="775" priority="778" stopIfTrue="1">
      <formula>AND(NOT(ISBLANK(BB$7)),BB17&gt;BB$7)</formula>
    </cfRule>
  </conditionalFormatting>
  <conditionalFormatting sqref="BK17">
    <cfRule type="expression" dxfId="774" priority="777" stopIfTrue="1">
      <formula>AND(NOT(ISBLANK(BI$7)),BK17&gt;BI$7)</formula>
    </cfRule>
  </conditionalFormatting>
  <conditionalFormatting sqref="AT17">
    <cfRule type="expression" dxfId="773" priority="776" stopIfTrue="1">
      <formula>AND(NOT(ISBLANK(AT$7)),AT17&gt;AT$7)</formula>
    </cfRule>
  </conditionalFormatting>
  <conditionalFormatting sqref="AT17">
    <cfRule type="expression" dxfId="772" priority="775" stopIfTrue="1">
      <formula>AND(NOT(ISBLANK(AT$7)),AT17&gt;AT$7)</formula>
    </cfRule>
  </conditionalFormatting>
  <conditionalFormatting sqref="AT17">
    <cfRule type="expression" dxfId="771" priority="774" stopIfTrue="1">
      <formula>AND(NOT(ISBLANK(AT$7)),AT17&gt;AT$7)</formula>
    </cfRule>
  </conditionalFormatting>
  <conditionalFormatting sqref="AT17">
    <cfRule type="expression" dxfId="770" priority="773" stopIfTrue="1">
      <formula>AND(NOT(ISBLANK(AT$7)),AT17&gt;AT$7)</formula>
    </cfRule>
  </conditionalFormatting>
  <conditionalFormatting sqref="CB14">
    <cfRule type="expression" dxfId="769" priority="772" stopIfTrue="1">
      <formula>AND(NOT(ISBLANK(CB$7)),CB14&gt;CB$7)</formula>
    </cfRule>
  </conditionalFormatting>
  <conditionalFormatting sqref="CB14">
    <cfRule type="expression" dxfId="768" priority="771" stopIfTrue="1">
      <formula>AND(NOT(ISBLANK(CB$7)),CB14&gt;CB$7)</formula>
    </cfRule>
  </conditionalFormatting>
  <conditionalFormatting sqref="BZ14">
    <cfRule type="expression" dxfId="767" priority="770" stopIfTrue="1">
      <formula>AND(NOT(ISBLANK(BZ$7)),BZ14&gt;BZ$7)</formula>
    </cfRule>
  </conditionalFormatting>
  <conditionalFormatting sqref="BZ14">
    <cfRule type="expression" dxfId="766" priority="769" stopIfTrue="1">
      <formula>AND(NOT(ISBLANK(BZ$7)),BZ14&gt;BZ$7)</formula>
    </cfRule>
  </conditionalFormatting>
  <conditionalFormatting sqref="BX14">
    <cfRule type="expression" dxfId="765" priority="768" stopIfTrue="1">
      <formula>AND(NOT(ISBLANK(BX$7)),BX14&gt;BX$7)</formula>
    </cfRule>
  </conditionalFormatting>
  <conditionalFormatting sqref="BX14">
    <cfRule type="expression" dxfId="764" priority="767" stopIfTrue="1">
      <formula>AND(NOT(ISBLANK(BX$7)),BX14&gt;BX$7)</formula>
    </cfRule>
  </conditionalFormatting>
  <conditionalFormatting sqref="BV14">
    <cfRule type="expression" dxfId="763" priority="766" stopIfTrue="1">
      <formula>AND(NOT(ISBLANK(BV$7)),BV14&gt;BV$7)</formula>
    </cfRule>
  </conditionalFormatting>
  <conditionalFormatting sqref="BV14">
    <cfRule type="expression" dxfId="762" priority="765" stopIfTrue="1">
      <formula>AND(NOT(ISBLANK(BV$7)),BV14&gt;BV$7)</formula>
    </cfRule>
  </conditionalFormatting>
  <conditionalFormatting sqref="BT14">
    <cfRule type="expression" dxfId="761" priority="764" stopIfTrue="1">
      <formula>AND(NOT(ISBLANK(BT$7)),BT14&gt;BT$7)</formula>
    </cfRule>
  </conditionalFormatting>
  <conditionalFormatting sqref="BT14">
    <cfRule type="expression" dxfId="760" priority="763" stopIfTrue="1">
      <formula>AND(NOT(ISBLANK(BT$7)),BT14&gt;BT$7)</formula>
    </cfRule>
  </conditionalFormatting>
  <conditionalFormatting sqref="BR14">
    <cfRule type="expression" dxfId="759" priority="762" stopIfTrue="1">
      <formula>AND(NOT(ISBLANK(BR$7)),BR14&gt;BR$7)</formula>
    </cfRule>
  </conditionalFormatting>
  <conditionalFormatting sqref="BR14">
    <cfRule type="expression" dxfId="758" priority="761" stopIfTrue="1">
      <formula>AND(NOT(ISBLANK(BR$7)),BR14&gt;BR$7)</formula>
    </cfRule>
  </conditionalFormatting>
  <conditionalFormatting sqref="BP14">
    <cfRule type="expression" dxfId="757" priority="760" stopIfTrue="1">
      <formula>AND(NOT(ISBLANK(BP$7)),BP14&gt;BP$7)</formula>
    </cfRule>
  </conditionalFormatting>
  <conditionalFormatting sqref="BP14">
    <cfRule type="expression" dxfId="756" priority="759" stopIfTrue="1">
      <formula>AND(NOT(ISBLANK(BP$7)),BP14&gt;BP$7)</formula>
    </cfRule>
  </conditionalFormatting>
  <conditionalFormatting sqref="AZ14">
    <cfRule type="expression" dxfId="755" priority="758" stopIfTrue="1">
      <formula>AND(NOT(ISBLANK(AZ$7)),AZ14&gt;AZ$7)</formula>
    </cfRule>
  </conditionalFormatting>
  <conditionalFormatting sqref="AZ14">
    <cfRule type="expression" dxfId="754" priority="757" stopIfTrue="1">
      <formula>AND(NOT(ISBLANK(AZ$7)),AZ14&gt;AZ$7)</formula>
    </cfRule>
  </conditionalFormatting>
  <conditionalFormatting sqref="AX14">
    <cfRule type="expression" dxfId="753" priority="756" stopIfTrue="1">
      <formula>AND(NOT(ISBLANK(AX$7)),AX14&gt;AX$7)</formula>
    </cfRule>
  </conditionalFormatting>
  <conditionalFormatting sqref="AX14">
    <cfRule type="expression" dxfId="752" priority="755" stopIfTrue="1">
      <formula>AND(NOT(ISBLANK(AX$7)),AX14&gt;AX$7)</formula>
    </cfRule>
  </conditionalFormatting>
  <conditionalFormatting sqref="AV14">
    <cfRule type="expression" dxfId="751" priority="754" stopIfTrue="1">
      <formula>AND(NOT(ISBLANK(AV$7)),AV14&gt;AV$7)</formula>
    </cfRule>
  </conditionalFormatting>
  <conditionalFormatting sqref="AV14">
    <cfRule type="expression" dxfId="750" priority="753" stopIfTrue="1">
      <formula>AND(NOT(ISBLANK(AV$7)),AV14&gt;AV$7)</formula>
    </cfRule>
  </conditionalFormatting>
  <conditionalFormatting sqref="AU14">
    <cfRule type="expression" dxfId="749" priority="752" stopIfTrue="1">
      <formula>AND(NOT(ISBLANK(AT$7)),AU14&gt;AT$7)</formula>
    </cfRule>
  </conditionalFormatting>
  <conditionalFormatting sqref="AU14">
    <cfRule type="expression" dxfId="748" priority="751" stopIfTrue="1">
      <formula>AND(NOT(ISBLANK(AT$7)),AU14&gt;AT$7)</formula>
    </cfRule>
  </conditionalFormatting>
  <conditionalFormatting sqref="AR14">
    <cfRule type="expression" dxfId="747" priority="750" stopIfTrue="1">
      <formula>AND(NOT(ISBLANK(AR$7)),AR14&gt;AR$7)</formula>
    </cfRule>
  </conditionalFormatting>
  <conditionalFormatting sqref="AR14">
    <cfRule type="expression" dxfId="746" priority="749" stopIfTrue="1">
      <formula>AND(NOT(ISBLANK(AR$7)),AR14&gt;AR$7)</formula>
    </cfRule>
  </conditionalFormatting>
  <conditionalFormatting sqref="AP14">
    <cfRule type="expression" dxfId="745" priority="748" stopIfTrue="1">
      <formula>AND(NOT(ISBLANK(AP$7)),AP14&gt;AP$7)</formula>
    </cfRule>
  </conditionalFormatting>
  <conditionalFormatting sqref="AP14">
    <cfRule type="expression" dxfId="744" priority="747" stopIfTrue="1">
      <formula>AND(NOT(ISBLANK(AP$7)),AP14&gt;AP$7)</formula>
    </cfRule>
  </conditionalFormatting>
  <conditionalFormatting sqref="AN14">
    <cfRule type="expression" dxfId="743" priority="746" stopIfTrue="1">
      <formula>AND(NOT(ISBLANK(AN$7)),AN14&gt;AN$7)</formula>
    </cfRule>
  </conditionalFormatting>
  <conditionalFormatting sqref="AN14">
    <cfRule type="expression" dxfId="742" priority="745" stopIfTrue="1">
      <formula>AND(NOT(ISBLANK(AN$7)),AN14&gt;AN$7)</formula>
    </cfRule>
  </conditionalFormatting>
  <conditionalFormatting sqref="AL14">
    <cfRule type="expression" dxfId="741" priority="744" stopIfTrue="1">
      <formula>AND(NOT(ISBLANK(AL$7)),AL14&gt;AL$7)</formula>
    </cfRule>
  </conditionalFormatting>
  <conditionalFormatting sqref="AL14">
    <cfRule type="expression" dxfId="740" priority="743" stopIfTrue="1">
      <formula>AND(NOT(ISBLANK(AL$7)),AL14&gt;AL$7)</formula>
    </cfRule>
  </conditionalFormatting>
  <conditionalFormatting sqref="AJ14">
    <cfRule type="expression" dxfId="739" priority="742" stopIfTrue="1">
      <formula>AND(NOT(ISBLANK(AJ$7)),AJ14&gt;AJ$7)</formula>
    </cfRule>
  </conditionalFormatting>
  <conditionalFormatting sqref="AJ14">
    <cfRule type="expression" dxfId="738" priority="741" stopIfTrue="1">
      <formula>AND(NOT(ISBLANK(AJ$7)),AJ14&gt;AJ$7)</formula>
    </cfRule>
  </conditionalFormatting>
  <conditionalFormatting sqref="AH14">
    <cfRule type="expression" dxfId="737" priority="740" stopIfTrue="1">
      <formula>AND(NOT(ISBLANK(AH$7)),AH14&gt;AH$7)</formula>
    </cfRule>
  </conditionalFormatting>
  <conditionalFormatting sqref="AH14">
    <cfRule type="expression" dxfId="736" priority="739" stopIfTrue="1">
      <formula>AND(NOT(ISBLANK(AH$7)),AH14&gt;AH$7)</formula>
    </cfRule>
  </conditionalFormatting>
  <conditionalFormatting sqref="AF14">
    <cfRule type="expression" dxfId="735" priority="738" stopIfTrue="1">
      <formula>AND(NOT(ISBLANK(AF$7)),AF14&gt;AF$7)</formula>
    </cfRule>
  </conditionalFormatting>
  <conditionalFormatting sqref="AF14">
    <cfRule type="expression" dxfId="734" priority="737" stopIfTrue="1">
      <formula>AND(NOT(ISBLANK(AF$7)),AF14&gt;AF$7)</formula>
    </cfRule>
  </conditionalFormatting>
  <conditionalFormatting sqref="AD14">
    <cfRule type="expression" dxfId="733" priority="736" stopIfTrue="1">
      <formula>AND(NOT(ISBLANK(AD$7)),AD14&gt;AD$7)</formula>
    </cfRule>
  </conditionalFormatting>
  <conditionalFormatting sqref="AD14">
    <cfRule type="expression" dxfId="732" priority="735" stopIfTrue="1">
      <formula>AND(NOT(ISBLANK(AD$7)),AD14&gt;AD$7)</formula>
    </cfRule>
  </conditionalFormatting>
  <conditionalFormatting sqref="AB14">
    <cfRule type="expression" dxfId="731" priority="734" stopIfTrue="1">
      <formula>AND(NOT(ISBLANK(AB$7)),AB14&gt;AB$7)</formula>
    </cfRule>
  </conditionalFormatting>
  <conditionalFormatting sqref="AB14">
    <cfRule type="expression" dxfId="730" priority="733" stopIfTrue="1">
      <formula>AND(NOT(ISBLANK(AB$7)),AB14&gt;AB$7)</formula>
    </cfRule>
  </conditionalFormatting>
  <conditionalFormatting sqref="Z14">
    <cfRule type="expression" dxfId="729" priority="732" stopIfTrue="1">
      <formula>AND(NOT(ISBLANK(Z$7)),Z14&gt;Z$7)</formula>
    </cfRule>
  </conditionalFormatting>
  <conditionalFormatting sqref="Z14">
    <cfRule type="expression" dxfId="728" priority="731" stopIfTrue="1">
      <formula>AND(NOT(ISBLANK(Z$7)),Z14&gt;Z$7)</formula>
    </cfRule>
  </conditionalFormatting>
  <conditionalFormatting sqref="X14">
    <cfRule type="expression" dxfId="727" priority="730" stopIfTrue="1">
      <formula>AND(NOT(ISBLANK(X$7)),X14&gt;X$7)</formula>
    </cfRule>
  </conditionalFormatting>
  <conditionalFormatting sqref="X14">
    <cfRule type="expression" dxfId="726" priority="729" stopIfTrue="1">
      <formula>AND(NOT(ISBLANK(X$7)),X14&gt;X$7)</formula>
    </cfRule>
  </conditionalFormatting>
  <conditionalFormatting sqref="V14">
    <cfRule type="expression" dxfId="725" priority="728" stopIfTrue="1">
      <formula>AND(NOT(ISBLANK(V$7)),V14&gt;V$7)</formula>
    </cfRule>
  </conditionalFormatting>
  <conditionalFormatting sqref="V14">
    <cfRule type="expression" dxfId="724" priority="727" stopIfTrue="1">
      <formula>AND(NOT(ISBLANK(V$7)),V14&gt;V$7)</formula>
    </cfRule>
  </conditionalFormatting>
  <conditionalFormatting sqref="V14">
    <cfRule type="expression" dxfId="723" priority="726" stopIfTrue="1">
      <formula>AND(NOT(ISBLANK(V$7)),V14&gt;V$7)</formula>
    </cfRule>
  </conditionalFormatting>
  <conditionalFormatting sqref="V14">
    <cfRule type="expression" dxfId="722" priority="725" stopIfTrue="1">
      <formula>AND(NOT(ISBLANK(V$7)),V14&gt;V$7)</formula>
    </cfRule>
  </conditionalFormatting>
  <conditionalFormatting sqref="Z14">
    <cfRule type="expression" dxfId="721" priority="724" stopIfTrue="1">
      <formula>AND(NOT(ISBLANK(Z$7)),Z14&gt;Z$7)</formula>
    </cfRule>
  </conditionalFormatting>
  <conditionalFormatting sqref="Z14">
    <cfRule type="expression" dxfId="720" priority="723" stopIfTrue="1">
      <formula>AND(NOT(ISBLANK(Z$7)),Z14&gt;Z$7)</formula>
    </cfRule>
  </conditionalFormatting>
  <conditionalFormatting sqref="Z14">
    <cfRule type="expression" dxfId="719" priority="722" stopIfTrue="1">
      <formula>AND(NOT(ISBLANK(Z$7)),Z14&gt;Z$7)</formula>
    </cfRule>
  </conditionalFormatting>
  <conditionalFormatting sqref="Z14">
    <cfRule type="expression" dxfId="718" priority="721" stopIfTrue="1">
      <formula>AND(NOT(ISBLANK(Z$7)),Z14&gt;Z$7)</formula>
    </cfRule>
  </conditionalFormatting>
  <conditionalFormatting sqref="Z14">
    <cfRule type="expression" dxfId="717" priority="720" stopIfTrue="1">
      <formula>AND(NOT(ISBLANK(Z$7)),Z14&gt;Z$7)</formula>
    </cfRule>
  </conditionalFormatting>
  <conditionalFormatting sqref="Z14">
    <cfRule type="expression" dxfId="716" priority="719" stopIfTrue="1">
      <formula>AND(NOT(ISBLANK(Z$7)),Z14&gt;Z$7)</formula>
    </cfRule>
  </conditionalFormatting>
  <conditionalFormatting sqref="X14">
    <cfRule type="expression" dxfId="715" priority="718" stopIfTrue="1">
      <formula>AND(NOT(ISBLANK(X$7)),X14&gt;X$7)</formula>
    </cfRule>
  </conditionalFormatting>
  <conditionalFormatting sqref="X14">
    <cfRule type="expression" dxfId="714" priority="717" stopIfTrue="1">
      <formula>AND(NOT(ISBLANK(X$7)),X14&gt;X$7)</formula>
    </cfRule>
  </conditionalFormatting>
  <conditionalFormatting sqref="X14">
    <cfRule type="expression" dxfId="713" priority="716" stopIfTrue="1">
      <formula>AND(NOT(ISBLANK(X$7)),X14&gt;X$7)</formula>
    </cfRule>
  </conditionalFormatting>
  <conditionalFormatting sqref="X14">
    <cfRule type="expression" dxfId="712" priority="715" stopIfTrue="1">
      <formula>AND(NOT(ISBLANK(X$7)),X14&gt;X$7)</formula>
    </cfRule>
  </conditionalFormatting>
  <conditionalFormatting sqref="X14">
    <cfRule type="expression" dxfId="711" priority="714" stopIfTrue="1">
      <formula>AND(NOT(ISBLANK(X$7)),X14&gt;X$7)</formula>
    </cfRule>
  </conditionalFormatting>
  <conditionalFormatting sqref="V14">
    <cfRule type="expression" dxfId="710" priority="713" stopIfTrue="1">
      <formula>AND(NOT(ISBLANK(V$7)),V14&gt;V$7)</formula>
    </cfRule>
  </conditionalFormatting>
  <conditionalFormatting sqref="V14">
    <cfRule type="expression" dxfId="709" priority="712" stopIfTrue="1">
      <formula>AND(NOT(ISBLANK(V$7)),V14&gt;V$7)</formula>
    </cfRule>
  </conditionalFormatting>
  <conditionalFormatting sqref="V14">
    <cfRule type="expression" dxfId="708" priority="711" stopIfTrue="1">
      <formula>AND(NOT(ISBLANK(V$7)),V14&gt;V$7)</formula>
    </cfRule>
  </conditionalFormatting>
  <conditionalFormatting sqref="V14">
    <cfRule type="expression" dxfId="707" priority="710" stopIfTrue="1">
      <formula>AND(NOT(ISBLANK(V$7)),V14&gt;V$7)</formula>
    </cfRule>
  </conditionalFormatting>
  <conditionalFormatting sqref="V14">
    <cfRule type="expression" dxfId="706" priority="709" stopIfTrue="1">
      <formula>AND(NOT(ISBLANK(V$7)),V14&gt;V$7)</formula>
    </cfRule>
  </conditionalFormatting>
  <conditionalFormatting sqref="V14">
    <cfRule type="expression" dxfId="705" priority="708" stopIfTrue="1">
      <formula>AND(NOT(ISBLANK(V$7)),V14&gt;V$7)</formula>
    </cfRule>
  </conditionalFormatting>
  <conditionalFormatting sqref="V14">
    <cfRule type="expression" dxfId="704" priority="707" stopIfTrue="1">
      <formula>AND(NOT(ISBLANK(V$7)),V14&gt;V$7)</formula>
    </cfRule>
  </conditionalFormatting>
  <conditionalFormatting sqref="BN14">
    <cfRule type="expression" dxfId="703" priority="706" stopIfTrue="1">
      <formula>AND(NOT(ISBLANK(BN$7)),BN14&gt;BN$7)</formula>
    </cfRule>
  </conditionalFormatting>
  <conditionalFormatting sqref="BN14">
    <cfRule type="expression" dxfId="702" priority="705" stopIfTrue="1">
      <formula>AND(NOT(ISBLANK(BN$7)),BN14&gt;BN$7)</formula>
    </cfRule>
  </conditionalFormatting>
  <conditionalFormatting sqref="BN14">
    <cfRule type="expression" dxfId="701" priority="704" stopIfTrue="1">
      <formula>AND(NOT(ISBLANK(BN$7)),BN14&gt;BN$7)</formula>
    </cfRule>
  </conditionalFormatting>
  <conditionalFormatting sqref="BL14">
    <cfRule type="expression" dxfId="700" priority="703" stopIfTrue="1">
      <formula>AND(NOT(ISBLANK(BL$7)),BL14&gt;BL$7)</formula>
    </cfRule>
  </conditionalFormatting>
  <conditionalFormatting sqref="BL14">
    <cfRule type="expression" dxfId="699" priority="702" stopIfTrue="1">
      <formula>AND(NOT(ISBLANK(BL$7)),BL14&gt;BL$7)</formula>
    </cfRule>
  </conditionalFormatting>
  <conditionalFormatting sqref="BL14">
    <cfRule type="expression" dxfId="698" priority="701" stopIfTrue="1">
      <formula>AND(NOT(ISBLANK(BL$7)),BL14&gt;BL$7)</formula>
    </cfRule>
  </conditionalFormatting>
  <conditionalFormatting sqref="BJ14">
    <cfRule type="expression" dxfId="697" priority="700" stopIfTrue="1">
      <formula>AND(NOT(ISBLANK(BJ$7)),BJ14&gt;BJ$7)</formula>
    </cfRule>
  </conditionalFormatting>
  <conditionalFormatting sqref="BJ14">
    <cfRule type="expression" dxfId="696" priority="699" stopIfTrue="1">
      <formula>AND(NOT(ISBLANK(BJ$7)),BJ14&gt;BJ$7)</formula>
    </cfRule>
  </conditionalFormatting>
  <conditionalFormatting sqref="BJ14">
    <cfRule type="expression" dxfId="695" priority="698" stopIfTrue="1">
      <formula>AND(NOT(ISBLANK(BJ$7)),BJ14&gt;BJ$7)</formula>
    </cfRule>
  </conditionalFormatting>
  <conditionalFormatting sqref="BH14">
    <cfRule type="expression" dxfId="694" priority="697" stopIfTrue="1">
      <formula>AND(NOT(ISBLANK(BH$7)),BH14&gt;BH$7)</formula>
    </cfRule>
  </conditionalFormatting>
  <conditionalFormatting sqref="BH14">
    <cfRule type="expression" dxfId="693" priority="696" stopIfTrue="1">
      <formula>AND(NOT(ISBLANK(BH$7)),BH14&gt;BH$7)</formula>
    </cfRule>
  </conditionalFormatting>
  <conditionalFormatting sqref="BH14">
    <cfRule type="expression" dxfId="692" priority="695" stopIfTrue="1">
      <formula>AND(NOT(ISBLANK(BH$7)),BH14&gt;BH$7)</formula>
    </cfRule>
  </conditionalFormatting>
  <conditionalFormatting sqref="BF14">
    <cfRule type="expression" dxfId="691" priority="694" stopIfTrue="1">
      <formula>AND(NOT(ISBLANK(BF$7)),BF14&gt;BF$7)</formula>
    </cfRule>
  </conditionalFormatting>
  <conditionalFormatting sqref="BF14">
    <cfRule type="expression" dxfId="690" priority="693" stopIfTrue="1">
      <formula>AND(NOT(ISBLANK(BF$7)),BF14&gt;BF$7)</formula>
    </cfRule>
  </conditionalFormatting>
  <conditionalFormatting sqref="BF14">
    <cfRule type="expression" dxfId="689" priority="692" stopIfTrue="1">
      <formula>AND(NOT(ISBLANK(BF$7)),BF14&gt;BF$7)</formula>
    </cfRule>
  </conditionalFormatting>
  <conditionalFormatting sqref="BD14">
    <cfRule type="expression" dxfId="688" priority="691" stopIfTrue="1">
      <formula>AND(NOT(ISBLANK(BD$7)),BD14&gt;BD$7)</formula>
    </cfRule>
  </conditionalFormatting>
  <conditionalFormatting sqref="BD14">
    <cfRule type="expression" dxfId="687" priority="690" stopIfTrue="1">
      <formula>AND(NOT(ISBLANK(BD$7)),BD14&gt;BD$7)</formula>
    </cfRule>
  </conditionalFormatting>
  <conditionalFormatting sqref="BD14">
    <cfRule type="expression" dxfId="686" priority="689" stopIfTrue="1">
      <formula>AND(NOT(ISBLANK(BD$7)),BD14&gt;BD$7)</formula>
    </cfRule>
  </conditionalFormatting>
  <conditionalFormatting sqref="BB14">
    <cfRule type="expression" dxfId="685" priority="688" stopIfTrue="1">
      <formula>AND(NOT(ISBLANK(BB$7)),BB14&gt;BB$7)</formula>
    </cfRule>
  </conditionalFormatting>
  <conditionalFormatting sqref="BB14">
    <cfRule type="expression" dxfId="684" priority="687" stopIfTrue="1">
      <formula>AND(NOT(ISBLANK(BB$7)),BB14&gt;BB$7)</formula>
    </cfRule>
  </conditionalFormatting>
  <conditionalFormatting sqref="BB14">
    <cfRule type="expression" dxfId="683" priority="686" stopIfTrue="1">
      <formula>AND(NOT(ISBLANK(BB$7)),BB14&gt;BB$7)</formula>
    </cfRule>
  </conditionalFormatting>
  <conditionalFormatting sqref="BK14">
    <cfRule type="expression" dxfId="682" priority="685" stopIfTrue="1">
      <formula>AND(NOT(ISBLANK(BI$7)),BK14&gt;BI$7)</formula>
    </cfRule>
  </conditionalFormatting>
  <conditionalFormatting sqref="CB14">
    <cfRule type="expression" dxfId="681" priority="684" stopIfTrue="1">
      <formula>AND(NOT(ISBLANK(CB$7)),CB14&gt;CB$7)</formula>
    </cfRule>
  </conditionalFormatting>
  <conditionalFormatting sqref="CB14">
    <cfRule type="expression" dxfId="680" priority="683" stopIfTrue="1">
      <formula>AND(NOT(ISBLANK(CB$7)),CB14&gt;CB$7)</formula>
    </cfRule>
  </conditionalFormatting>
  <conditionalFormatting sqref="BZ14">
    <cfRule type="expression" dxfId="679" priority="682" stopIfTrue="1">
      <formula>AND(NOT(ISBLANK(BZ$7)),BZ14&gt;BZ$7)</formula>
    </cfRule>
  </conditionalFormatting>
  <conditionalFormatting sqref="BZ14">
    <cfRule type="expression" dxfId="678" priority="681" stopIfTrue="1">
      <formula>AND(NOT(ISBLANK(BZ$7)),BZ14&gt;BZ$7)</formula>
    </cfRule>
  </conditionalFormatting>
  <conditionalFormatting sqref="BX14">
    <cfRule type="expression" dxfId="677" priority="680" stopIfTrue="1">
      <formula>AND(NOT(ISBLANK(BX$7)),BX14&gt;BX$7)</formula>
    </cfRule>
  </conditionalFormatting>
  <conditionalFormatting sqref="BX14">
    <cfRule type="expression" dxfId="676" priority="679" stopIfTrue="1">
      <formula>AND(NOT(ISBLANK(BX$7)),BX14&gt;BX$7)</formula>
    </cfRule>
  </conditionalFormatting>
  <conditionalFormatting sqref="BV14">
    <cfRule type="expression" dxfId="675" priority="678" stopIfTrue="1">
      <formula>AND(NOT(ISBLANK(BV$7)),BV14&gt;BV$7)</formula>
    </cfRule>
  </conditionalFormatting>
  <conditionalFormatting sqref="BV14">
    <cfRule type="expression" dxfId="674" priority="677" stopIfTrue="1">
      <formula>AND(NOT(ISBLANK(BV$7)),BV14&gt;BV$7)</formula>
    </cfRule>
  </conditionalFormatting>
  <conditionalFormatting sqref="BT14">
    <cfRule type="expression" dxfId="673" priority="676" stopIfTrue="1">
      <formula>AND(NOT(ISBLANK(BT$7)),BT14&gt;BT$7)</formula>
    </cfRule>
  </conditionalFormatting>
  <conditionalFormatting sqref="BT14">
    <cfRule type="expression" dxfId="672" priority="675" stopIfTrue="1">
      <formula>AND(NOT(ISBLANK(BT$7)),BT14&gt;BT$7)</formula>
    </cfRule>
  </conditionalFormatting>
  <conditionalFormatting sqref="BR14">
    <cfRule type="expression" dxfId="671" priority="674" stopIfTrue="1">
      <formula>AND(NOT(ISBLANK(BR$7)),BR14&gt;BR$7)</formula>
    </cfRule>
  </conditionalFormatting>
  <conditionalFormatting sqref="BR14">
    <cfRule type="expression" dxfId="670" priority="673" stopIfTrue="1">
      <formula>AND(NOT(ISBLANK(BR$7)),BR14&gt;BR$7)</formula>
    </cfRule>
  </conditionalFormatting>
  <conditionalFormatting sqref="BP14">
    <cfRule type="expression" dxfId="669" priority="672" stopIfTrue="1">
      <formula>AND(NOT(ISBLANK(BP$7)),BP14&gt;BP$7)</formula>
    </cfRule>
  </conditionalFormatting>
  <conditionalFormatting sqref="BP14">
    <cfRule type="expression" dxfId="668" priority="671" stopIfTrue="1">
      <formula>AND(NOT(ISBLANK(BP$7)),BP14&gt;BP$7)</formula>
    </cfRule>
  </conditionalFormatting>
  <conditionalFormatting sqref="AZ14">
    <cfRule type="expression" dxfId="667" priority="670" stopIfTrue="1">
      <formula>AND(NOT(ISBLANK(AZ$7)),AZ14&gt;AZ$7)</formula>
    </cfRule>
  </conditionalFormatting>
  <conditionalFormatting sqref="AZ14">
    <cfRule type="expression" dxfId="666" priority="669" stopIfTrue="1">
      <formula>AND(NOT(ISBLANK(AZ$7)),AZ14&gt;AZ$7)</formula>
    </cfRule>
  </conditionalFormatting>
  <conditionalFormatting sqref="AX14">
    <cfRule type="expression" dxfId="665" priority="668" stopIfTrue="1">
      <formula>AND(NOT(ISBLANK(AX$7)),AX14&gt;AX$7)</formula>
    </cfRule>
  </conditionalFormatting>
  <conditionalFormatting sqref="AX14">
    <cfRule type="expression" dxfId="664" priority="667" stopIfTrue="1">
      <formula>AND(NOT(ISBLANK(AX$7)),AX14&gt;AX$7)</formula>
    </cfRule>
  </conditionalFormatting>
  <conditionalFormatting sqref="AV14">
    <cfRule type="expression" dxfId="663" priority="666" stopIfTrue="1">
      <formula>AND(NOT(ISBLANK(AV$7)),AV14&gt;AV$7)</formula>
    </cfRule>
  </conditionalFormatting>
  <conditionalFormatting sqref="AV14">
    <cfRule type="expression" dxfId="662" priority="665" stopIfTrue="1">
      <formula>AND(NOT(ISBLANK(AV$7)),AV14&gt;AV$7)</formula>
    </cfRule>
  </conditionalFormatting>
  <conditionalFormatting sqref="AU14">
    <cfRule type="expression" dxfId="661" priority="664" stopIfTrue="1">
      <formula>AND(NOT(ISBLANK(AT$7)),AU14&gt;AT$7)</formula>
    </cfRule>
  </conditionalFormatting>
  <conditionalFormatting sqref="AU14">
    <cfRule type="expression" dxfId="660" priority="663" stopIfTrue="1">
      <formula>AND(NOT(ISBLANK(AT$7)),AU14&gt;AT$7)</formula>
    </cfRule>
  </conditionalFormatting>
  <conditionalFormatting sqref="AR14">
    <cfRule type="expression" dxfId="659" priority="662" stopIfTrue="1">
      <formula>AND(NOT(ISBLANK(AR$7)),AR14&gt;AR$7)</formula>
    </cfRule>
  </conditionalFormatting>
  <conditionalFormatting sqref="AR14">
    <cfRule type="expression" dxfId="658" priority="661" stopIfTrue="1">
      <formula>AND(NOT(ISBLANK(AR$7)),AR14&gt;AR$7)</formula>
    </cfRule>
  </conditionalFormatting>
  <conditionalFormatting sqref="AP14">
    <cfRule type="expression" dxfId="657" priority="660" stopIfTrue="1">
      <formula>AND(NOT(ISBLANK(AP$7)),AP14&gt;AP$7)</formula>
    </cfRule>
  </conditionalFormatting>
  <conditionalFormatting sqref="AP14">
    <cfRule type="expression" dxfId="656" priority="659" stopIfTrue="1">
      <formula>AND(NOT(ISBLANK(AP$7)),AP14&gt;AP$7)</formula>
    </cfRule>
  </conditionalFormatting>
  <conditionalFormatting sqref="AN14">
    <cfRule type="expression" dxfId="655" priority="658" stopIfTrue="1">
      <formula>AND(NOT(ISBLANK(AN$7)),AN14&gt;AN$7)</formula>
    </cfRule>
  </conditionalFormatting>
  <conditionalFormatting sqref="AN14">
    <cfRule type="expression" dxfId="654" priority="657" stopIfTrue="1">
      <formula>AND(NOT(ISBLANK(AN$7)),AN14&gt;AN$7)</formula>
    </cfRule>
  </conditionalFormatting>
  <conditionalFormatting sqref="AL14">
    <cfRule type="expression" dxfId="653" priority="656" stopIfTrue="1">
      <formula>AND(NOT(ISBLANK(AL$7)),AL14&gt;AL$7)</formula>
    </cfRule>
  </conditionalFormatting>
  <conditionalFormatting sqref="AL14">
    <cfRule type="expression" dxfId="652" priority="655" stopIfTrue="1">
      <formula>AND(NOT(ISBLANK(AL$7)),AL14&gt;AL$7)</formula>
    </cfRule>
  </conditionalFormatting>
  <conditionalFormatting sqref="AJ14">
    <cfRule type="expression" dxfId="651" priority="654" stopIfTrue="1">
      <formula>AND(NOT(ISBLANK(AJ$7)),AJ14&gt;AJ$7)</formula>
    </cfRule>
  </conditionalFormatting>
  <conditionalFormatting sqref="AJ14">
    <cfRule type="expression" dxfId="650" priority="653" stopIfTrue="1">
      <formula>AND(NOT(ISBLANK(AJ$7)),AJ14&gt;AJ$7)</formula>
    </cfRule>
  </conditionalFormatting>
  <conditionalFormatting sqref="AH14">
    <cfRule type="expression" dxfId="649" priority="652" stopIfTrue="1">
      <formula>AND(NOT(ISBLANK(AH$7)),AH14&gt;AH$7)</formula>
    </cfRule>
  </conditionalFormatting>
  <conditionalFormatting sqref="AH14">
    <cfRule type="expression" dxfId="648" priority="651" stopIfTrue="1">
      <formula>AND(NOT(ISBLANK(AH$7)),AH14&gt;AH$7)</formula>
    </cfRule>
  </conditionalFormatting>
  <conditionalFormatting sqref="AF14">
    <cfRule type="expression" dxfId="647" priority="650" stopIfTrue="1">
      <formula>AND(NOT(ISBLANK(AF$7)),AF14&gt;AF$7)</formula>
    </cfRule>
  </conditionalFormatting>
  <conditionalFormatting sqref="AF14">
    <cfRule type="expression" dxfId="646" priority="649" stopIfTrue="1">
      <formula>AND(NOT(ISBLANK(AF$7)),AF14&gt;AF$7)</formula>
    </cfRule>
  </conditionalFormatting>
  <conditionalFormatting sqref="AD14">
    <cfRule type="expression" dxfId="645" priority="648" stopIfTrue="1">
      <formula>AND(NOT(ISBLANK(AD$7)),AD14&gt;AD$7)</formula>
    </cfRule>
  </conditionalFormatting>
  <conditionalFormatting sqref="AD14">
    <cfRule type="expression" dxfId="644" priority="647" stopIfTrue="1">
      <formula>AND(NOT(ISBLANK(AD$7)),AD14&gt;AD$7)</formula>
    </cfRule>
  </conditionalFormatting>
  <conditionalFormatting sqref="AB14">
    <cfRule type="expression" dxfId="643" priority="646" stopIfTrue="1">
      <formula>AND(NOT(ISBLANK(AB$7)),AB14&gt;AB$7)</formula>
    </cfRule>
  </conditionalFormatting>
  <conditionalFormatting sqref="AB14">
    <cfRule type="expression" dxfId="642" priority="645" stopIfTrue="1">
      <formula>AND(NOT(ISBLANK(AB$7)),AB14&gt;AB$7)</formula>
    </cfRule>
  </conditionalFormatting>
  <conditionalFormatting sqref="Z14">
    <cfRule type="expression" dxfId="641" priority="644" stopIfTrue="1">
      <formula>AND(NOT(ISBLANK(Z$7)),Z14&gt;Z$7)</formula>
    </cfRule>
  </conditionalFormatting>
  <conditionalFormatting sqref="Z14">
    <cfRule type="expression" dxfId="640" priority="643" stopIfTrue="1">
      <formula>AND(NOT(ISBLANK(Z$7)),Z14&gt;Z$7)</formula>
    </cfRule>
  </conditionalFormatting>
  <conditionalFormatting sqref="X14">
    <cfRule type="expression" dxfId="639" priority="642" stopIfTrue="1">
      <formula>AND(NOT(ISBLANK(X$7)),X14&gt;X$7)</formula>
    </cfRule>
  </conditionalFormatting>
  <conditionalFormatting sqref="X14">
    <cfRule type="expression" dxfId="638" priority="641" stopIfTrue="1">
      <formula>AND(NOT(ISBLANK(X$7)),X14&gt;X$7)</formula>
    </cfRule>
  </conditionalFormatting>
  <conditionalFormatting sqref="V14">
    <cfRule type="expression" dxfId="637" priority="640" stopIfTrue="1">
      <formula>AND(NOT(ISBLANK(V$7)),V14&gt;V$7)</formula>
    </cfRule>
  </conditionalFormatting>
  <conditionalFormatting sqref="V14">
    <cfRule type="expression" dxfId="636" priority="639" stopIfTrue="1">
      <formula>AND(NOT(ISBLANK(V$7)),V14&gt;V$7)</formula>
    </cfRule>
  </conditionalFormatting>
  <conditionalFormatting sqref="V14">
    <cfRule type="expression" dxfId="635" priority="638" stopIfTrue="1">
      <formula>AND(NOT(ISBLANK(V$7)),V14&gt;V$7)</formula>
    </cfRule>
  </conditionalFormatting>
  <conditionalFormatting sqref="V14">
    <cfRule type="expression" dxfId="634" priority="637" stopIfTrue="1">
      <formula>AND(NOT(ISBLANK(V$7)),V14&gt;V$7)</formula>
    </cfRule>
  </conditionalFormatting>
  <conditionalFormatting sqref="Z14">
    <cfRule type="expression" dxfId="633" priority="636" stopIfTrue="1">
      <formula>AND(NOT(ISBLANK(Z$7)),Z14&gt;Z$7)</formula>
    </cfRule>
  </conditionalFormatting>
  <conditionalFormatting sqref="Z14">
    <cfRule type="expression" dxfId="632" priority="635" stopIfTrue="1">
      <formula>AND(NOT(ISBLANK(Z$7)),Z14&gt;Z$7)</formula>
    </cfRule>
  </conditionalFormatting>
  <conditionalFormatting sqref="Z14">
    <cfRule type="expression" dxfId="631" priority="634" stopIfTrue="1">
      <formula>AND(NOT(ISBLANK(Z$7)),Z14&gt;Z$7)</formula>
    </cfRule>
  </conditionalFormatting>
  <conditionalFormatting sqref="Z14">
    <cfRule type="expression" dxfId="630" priority="633" stopIfTrue="1">
      <formula>AND(NOT(ISBLANK(Z$7)),Z14&gt;Z$7)</formula>
    </cfRule>
  </conditionalFormatting>
  <conditionalFormatting sqref="Z14">
    <cfRule type="expression" dxfId="629" priority="632" stopIfTrue="1">
      <formula>AND(NOT(ISBLANK(Z$7)),Z14&gt;Z$7)</formula>
    </cfRule>
  </conditionalFormatting>
  <conditionalFormatting sqref="Z14">
    <cfRule type="expression" dxfId="628" priority="631" stopIfTrue="1">
      <formula>AND(NOT(ISBLANK(Z$7)),Z14&gt;Z$7)</formula>
    </cfRule>
  </conditionalFormatting>
  <conditionalFormatting sqref="X14">
    <cfRule type="expression" dxfId="627" priority="630" stopIfTrue="1">
      <formula>AND(NOT(ISBLANK(X$7)),X14&gt;X$7)</formula>
    </cfRule>
  </conditionalFormatting>
  <conditionalFormatting sqref="X14">
    <cfRule type="expression" dxfId="626" priority="629" stopIfTrue="1">
      <formula>AND(NOT(ISBLANK(X$7)),X14&gt;X$7)</formula>
    </cfRule>
  </conditionalFormatting>
  <conditionalFormatting sqref="X14">
    <cfRule type="expression" dxfId="625" priority="628" stopIfTrue="1">
      <formula>AND(NOT(ISBLANK(X$7)),X14&gt;X$7)</formula>
    </cfRule>
  </conditionalFormatting>
  <conditionalFormatting sqref="X14">
    <cfRule type="expression" dxfId="624" priority="627" stopIfTrue="1">
      <formula>AND(NOT(ISBLANK(X$7)),X14&gt;X$7)</formula>
    </cfRule>
  </conditionalFormatting>
  <conditionalFormatting sqref="X14">
    <cfRule type="expression" dxfId="623" priority="626" stopIfTrue="1">
      <formula>AND(NOT(ISBLANK(X$7)),X14&gt;X$7)</formula>
    </cfRule>
  </conditionalFormatting>
  <conditionalFormatting sqref="V14">
    <cfRule type="expression" dxfId="622" priority="625" stopIfTrue="1">
      <formula>AND(NOT(ISBLANK(V$7)),V14&gt;V$7)</formula>
    </cfRule>
  </conditionalFormatting>
  <conditionalFormatting sqref="V14">
    <cfRule type="expression" dxfId="621" priority="624" stopIfTrue="1">
      <formula>AND(NOT(ISBLANK(V$7)),V14&gt;V$7)</formula>
    </cfRule>
  </conditionalFormatting>
  <conditionalFormatting sqref="V14">
    <cfRule type="expression" dxfId="620" priority="623" stopIfTrue="1">
      <formula>AND(NOT(ISBLANK(V$7)),V14&gt;V$7)</formula>
    </cfRule>
  </conditionalFormatting>
  <conditionalFormatting sqref="V14">
    <cfRule type="expression" dxfId="619" priority="622" stopIfTrue="1">
      <formula>AND(NOT(ISBLANK(V$7)),V14&gt;V$7)</formula>
    </cfRule>
  </conditionalFormatting>
  <conditionalFormatting sqref="V14">
    <cfRule type="expression" dxfId="618" priority="621" stopIfTrue="1">
      <formula>AND(NOT(ISBLANK(V$7)),V14&gt;V$7)</formula>
    </cfRule>
  </conditionalFormatting>
  <conditionalFormatting sqref="V14">
    <cfRule type="expression" dxfId="617" priority="620" stopIfTrue="1">
      <formula>AND(NOT(ISBLANK(V$7)),V14&gt;V$7)</formula>
    </cfRule>
  </conditionalFormatting>
  <conditionalFormatting sqref="V14">
    <cfRule type="expression" dxfId="616" priority="619" stopIfTrue="1">
      <formula>AND(NOT(ISBLANK(V$7)),V14&gt;V$7)</formula>
    </cfRule>
  </conditionalFormatting>
  <conditionalFormatting sqref="BN14">
    <cfRule type="expression" dxfId="615" priority="618" stopIfTrue="1">
      <formula>AND(NOT(ISBLANK(BN$7)),BN14&gt;BN$7)</formula>
    </cfRule>
  </conditionalFormatting>
  <conditionalFormatting sqref="BN14">
    <cfRule type="expression" dxfId="614" priority="617" stopIfTrue="1">
      <formula>AND(NOT(ISBLANK(BN$7)),BN14&gt;BN$7)</formula>
    </cfRule>
  </conditionalFormatting>
  <conditionalFormatting sqref="BN14">
    <cfRule type="expression" dxfId="613" priority="616" stopIfTrue="1">
      <formula>AND(NOT(ISBLANK(BN$7)),BN14&gt;BN$7)</formula>
    </cfRule>
  </conditionalFormatting>
  <conditionalFormatting sqref="BL14">
    <cfRule type="expression" dxfId="612" priority="615" stopIfTrue="1">
      <formula>AND(NOT(ISBLANK(BL$7)),BL14&gt;BL$7)</formula>
    </cfRule>
  </conditionalFormatting>
  <conditionalFormatting sqref="BL14">
    <cfRule type="expression" dxfId="611" priority="614" stopIfTrue="1">
      <formula>AND(NOT(ISBLANK(BL$7)),BL14&gt;BL$7)</formula>
    </cfRule>
  </conditionalFormatting>
  <conditionalFormatting sqref="BL14">
    <cfRule type="expression" dxfId="610" priority="613" stopIfTrue="1">
      <formula>AND(NOT(ISBLANK(BL$7)),BL14&gt;BL$7)</formula>
    </cfRule>
  </conditionalFormatting>
  <conditionalFormatting sqref="BJ14">
    <cfRule type="expression" dxfId="609" priority="612" stopIfTrue="1">
      <formula>AND(NOT(ISBLANK(BJ$7)),BJ14&gt;BJ$7)</formula>
    </cfRule>
  </conditionalFormatting>
  <conditionalFormatting sqref="BJ14">
    <cfRule type="expression" dxfId="608" priority="611" stopIfTrue="1">
      <formula>AND(NOT(ISBLANK(BJ$7)),BJ14&gt;BJ$7)</formula>
    </cfRule>
  </conditionalFormatting>
  <conditionalFormatting sqref="BJ14">
    <cfRule type="expression" dxfId="607" priority="610" stopIfTrue="1">
      <formula>AND(NOT(ISBLANK(BJ$7)),BJ14&gt;BJ$7)</formula>
    </cfRule>
  </conditionalFormatting>
  <conditionalFormatting sqref="BH14">
    <cfRule type="expression" dxfId="606" priority="609" stopIfTrue="1">
      <formula>AND(NOT(ISBLANK(BH$7)),BH14&gt;BH$7)</formula>
    </cfRule>
  </conditionalFormatting>
  <conditionalFormatting sqref="BH14">
    <cfRule type="expression" dxfId="605" priority="608" stopIfTrue="1">
      <formula>AND(NOT(ISBLANK(BH$7)),BH14&gt;BH$7)</formula>
    </cfRule>
  </conditionalFormatting>
  <conditionalFormatting sqref="BH14">
    <cfRule type="expression" dxfId="604" priority="607" stopIfTrue="1">
      <formula>AND(NOT(ISBLANK(BH$7)),BH14&gt;BH$7)</formula>
    </cfRule>
  </conditionalFormatting>
  <conditionalFormatting sqref="BF14">
    <cfRule type="expression" dxfId="603" priority="606" stopIfTrue="1">
      <formula>AND(NOT(ISBLANK(BF$7)),BF14&gt;BF$7)</formula>
    </cfRule>
  </conditionalFormatting>
  <conditionalFormatting sqref="BF14">
    <cfRule type="expression" dxfId="602" priority="605" stopIfTrue="1">
      <formula>AND(NOT(ISBLANK(BF$7)),BF14&gt;BF$7)</formula>
    </cfRule>
  </conditionalFormatting>
  <conditionalFormatting sqref="BF14">
    <cfRule type="expression" dxfId="601" priority="604" stopIfTrue="1">
      <formula>AND(NOT(ISBLANK(BF$7)),BF14&gt;BF$7)</formula>
    </cfRule>
  </conditionalFormatting>
  <conditionalFormatting sqref="BD14">
    <cfRule type="expression" dxfId="600" priority="603" stopIfTrue="1">
      <formula>AND(NOT(ISBLANK(BD$7)),BD14&gt;BD$7)</formula>
    </cfRule>
  </conditionalFormatting>
  <conditionalFormatting sqref="BD14">
    <cfRule type="expression" dxfId="599" priority="602" stopIfTrue="1">
      <formula>AND(NOT(ISBLANK(BD$7)),BD14&gt;BD$7)</formula>
    </cfRule>
  </conditionalFormatting>
  <conditionalFormatting sqref="BD14">
    <cfRule type="expression" dxfId="598" priority="601" stopIfTrue="1">
      <formula>AND(NOT(ISBLANK(BD$7)),BD14&gt;BD$7)</formula>
    </cfRule>
  </conditionalFormatting>
  <conditionalFormatting sqref="BB14">
    <cfRule type="expression" dxfId="597" priority="600" stopIfTrue="1">
      <formula>AND(NOT(ISBLANK(BB$7)),BB14&gt;BB$7)</formula>
    </cfRule>
  </conditionalFormatting>
  <conditionalFormatting sqref="BB14">
    <cfRule type="expression" dxfId="596" priority="599" stopIfTrue="1">
      <formula>AND(NOT(ISBLANK(BB$7)),BB14&gt;BB$7)</formula>
    </cfRule>
  </conditionalFormatting>
  <conditionalFormatting sqref="BB14">
    <cfRule type="expression" dxfId="595" priority="598" stopIfTrue="1">
      <formula>AND(NOT(ISBLANK(BB$7)),BB14&gt;BB$7)</formula>
    </cfRule>
  </conditionalFormatting>
  <conditionalFormatting sqref="BK14">
    <cfRule type="expression" dxfId="594" priority="597" stopIfTrue="1">
      <formula>AND(NOT(ISBLANK(BI$7)),BK14&gt;BI$7)</formula>
    </cfRule>
  </conditionalFormatting>
  <conditionalFormatting sqref="AT14">
    <cfRule type="expression" dxfId="593" priority="596" stopIfTrue="1">
      <formula>AND(NOT(ISBLANK(AT$7)),AT14&gt;AT$7)</formula>
    </cfRule>
  </conditionalFormatting>
  <conditionalFormatting sqref="AT14">
    <cfRule type="expression" dxfId="592" priority="595" stopIfTrue="1">
      <formula>AND(NOT(ISBLANK(AT$7)),AT14&gt;AT$7)</formula>
    </cfRule>
  </conditionalFormatting>
  <conditionalFormatting sqref="AT14">
    <cfRule type="expression" dxfId="591" priority="594" stopIfTrue="1">
      <formula>AND(NOT(ISBLANK(AT$7)),AT14&gt;AT$7)</formula>
    </cfRule>
  </conditionalFormatting>
  <conditionalFormatting sqref="AT14">
    <cfRule type="expression" dxfId="590" priority="593" stopIfTrue="1">
      <formula>AND(NOT(ISBLANK(AT$7)),AT14&gt;AT$7)</formula>
    </cfRule>
  </conditionalFormatting>
  <conditionalFormatting sqref="CB17">
    <cfRule type="expression" dxfId="589" priority="592" stopIfTrue="1">
      <formula>AND(NOT(ISBLANK(CB$7)),CB17&gt;CB$7)</formula>
    </cfRule>
  </conditionalFormatting>
  <conditionalFormatting sqref="CB17">
    <cfRule type="expression" dxfId="588" priority="591" stopIfTrue="1">
      <formula>AND(NOT(ISBLANK(CB$7)),CB17&gt;CB$7)</formula>
    </cfRule>
  </conditionalFormatting>
  <conditionalFormatting sqref="BZ17">
    <cfRule type="expression" dxfId="587" priority="590" stopIfTrue="1">
      <formula>AND(NOT(ISBLANK(BZ$7)),BZ17&gt;BZ$7)</formula>
    </cfRule>
  </conditionalFormatting>
  <conditionalFormatting sqref="BZ17">
    <cfRule type="expression" dxfId="586" priority="589" stopIfTrue="1">
      <formula>AND(NOT(ISBLANK(BZ$7)),BZ17&gt;BZ$7)</formula>
    </cfRule>
  </conditionalFormatting>
  <conditionalFormatting sqref="BX17">
    <cfRule type="expression" dxfId="585" priority="588" stopIfTrue="1">
      <formula>AND(NOT(ISBLANK(BX$7)),BX17&gt;BX$7)</formula>
    </cfRule>
  </conditionalFormatting>
  <conditionalFormatting sqref="BX17">
    <cfRule type="expression" dxfId="584" priority="587" stopIfTrue="1">
      <formula>AND(NOT(ISBLANK(BX$7)),BX17&gt;BX$7)</formula>
    </cfRule>
  </conditionalFormatting>
  <conditionalFormatting sqref="BV17">
    <cfRule type="expression" dxfId="583" priority="586" stopIfTrue="1">
      <formula>AND(NOT(ISBLANK(BV$7)),BV17&gt;BV$7)</formula>
    </cfRule>
  </conditionalFormatting>
  <conditionalFormatting sqref="BV17">
    <cfRule type="expression" dxfId="582" priority="585" stopIfTrue="1">
      <formula>AND(NOT(ISBLANK(BV$7)),BV17&gt;BV$7)</formula>
    </cfRule>
  </conditionalFormatting>
  <conditionalFormatting sqref="BT17">
    <cfRule type="expression" dxfId="581" priority="584" stopIfTrue="1">
      <formula>AND(NOT(ISBLANK(BT$7)),BT17&gt;BT$7)</formula>
    </cfRule>
  </conditionalFormatting>
  <conditionalFormatting sqref="BT17">
    <cfRule type="expression" dxfId="580" priority="583" stopIfTrue="1">
      <formula>AND(NOT(ISBLANK(BT$7)),BT17&gt;BT$7)</formula>
    </cfRule>
  </conditionalFormatting>
  <conditionalFormatting sqref="BR17">
    <cfRule type="expression" dxfId="579" priority="582" stopIfTrue="1">
      <formula>AND(NOT(ISBLANK(BR$7)),BR17&gt;BR$7)</formula>
    </cfRule>
  </conditionalFormatting>
  <conditionalFormatting sqref="BR17">
    <cfRule type="expression" dxfId="578" priority="581" stopIfTrue="1">
      <formula>AND(NOT(ISBLANK(BR$7)),BR17&gt;BR$7)</formula>
    </cfRule>
  </conditionalFormatting>
  <conditionalFormatting sqref="BP17">
    <cfRule type="expression" dxfId="577" priority="580" stopIfTrue="1">
      <formula>AND(NOT(ISBLANK(BP$7)),BP17&gt;BP$7)</formula>
    </cfRule>
  </conditionalFormatting>
  <conditionalFormatting sqref="BP17">
    <cfRule type="expression" dxfId="576" priority="579" stopIfTrue="1">
      <formula>AND(NOT(ISBLANK(BP$7)),BP17&gt;BP$7)</formula>
    </cfRule>
  </conditionalFormatting>
  <conditionalFormatting sqref="AZ17">
    <cfRule type="expression" dxfId="575" priority="578" stopIfTrue="1">
      <formula>AND(NOT(ISBLANK(AZ$7)),AZ17&gt;AZ$7)</formula>
    </cfRule>
  </conditionalFormatting>
  <conditionalFormatting sqref="AZ17">
    <cfRule type="expression" dxfId="574" priority="577" stopIfTrue="1">
      <formula>AND(NOT(ISBLANK(AZ$7)),AZ17&gt;AZ$7)</formula>
    </cfRule>
  </conditionalFormatting>
  <conditionalFormatting sqref="AX17">
    <cfRule type="expression" dxfId="573" priority="576" stopIfTrue="1">
      <formula>AND(NOT(ISBLANK(AX$7)),AX17&gt;AX$7)</formula>
    </cfRule>
  </conditionalFormatting>
  <conditionalFormatting sqref="AX17">
    <cfRule type="expression" dxfId="572" priority="575" stopIfTrue="1">
      <formula>AND(NOT(ISBLANK(AX$7)),AX17&gt;AX$7)</formula>
    </cfRule>
  </conditionalFormatting>
  <conditionalFormatting sqref="AV17">
    <cfRule type="expression" dxfId="571" priority="574" stopIfTrue="1">
      <formula>AND(NOT(ISBLANK(AV$7)),AV17&gt;AV$7)</formula>
    </cfRule>
  </conditionalFormatting>
  <conditionalFormatting sqref="AV17">
    <cfRule type="expression" dxfId="570" priority="573" stopIfTrue="1">
      <formula>AND(NOT(ISBLANK(AV$7)),AV17&gt;AV$7)</formula>
    </cfRule>
  </conditionalFormatting>
  <conditionalFormatting sqref="AU17">
    <cfRule type="expression" dxfId="569" priority="572" stopIfTrue="1">
      <formula>AND(NOT(ISBLANK(AT$7)),AU17&gt;AT$7)</formula>
    </cfRule>
  </conditionalFormatting>
  <conditionalFormatting sqref="AU17">
    <cfRule type="expression" dxfId="568" priority="571" stopIfTrue="1">
      <formula>AND(NOT(ISBLANK(AT$7)),AU17&gt;AT$7)</formula>
    </cfRule>
  </conditionalFormatting>
  <conditionalFormatting sqref="AR17">
    <cfRule type="expression" dxfId="567" priority="570" stopIfTrue="1">
      <formula>AND(NOT(ISBLANK(AR$7)),AR17&gt;AR$7)</formula>
    </cfRule>
  </conditionalFormatting>
  <conditionalFormatting sqref="AR17">
    <cfRule type="expression" dxfId="566" priority="569" stopIfTrue="1">
      <formula>AND(NOT(ISBLANK(AR$7)),AR17&gt;AR$7)</formula>
    </cfRule>
  </conditionalFormatting>
  <conditionalFormatting sqref="AP17">
    <cfRule type="expression" dxfId="565" priority="568" stopIfTrue="1">
      <formula>AND(NOT(ISBLANK(AP$7)),AP17&gt;AP$7)</formula>
    </cfRule>
  </conditionalFormatting>
  <conditionalFormatting sqref="AP17">
    <cfRule type="expression" dxfId="564" priority="567" stopIfTrue="1">
      <formula>AND(NOT(ISBLANK(AP$7)),AP17&gt;AP$7)</formula>
    </cfRule>
  </conditionalFormatting>
  <conditionalFormatting sqref="AN17">
    <cfRule type="expression" dxfId="563" priority="566" stopIfTrue="1">
      <formula>AND(NOT(ISBLANK(AN$7)),AN17&gt;AN$7)</formula>
    </cfRule>
  </conditionalFormatting>
  <conditionalFormatting sqref="AN17">
    <cfRule type="expression" dxfId="562" priority="565" stopIfTrue="1">
      <formula>AND(NOT(ISBLANK(AN$7)),AN17&gt;AN$7)</formula>
    </cfRule>
  </conditionalFormatting>
  <conditionalFormatting sqref="AL17">
    <cfRule type="expression" dxfId="561" priority="564" stopIfTrue="1">
      <formula>AND(NOT(ISBLANK(AL$7)),AL17&gt;AL$7)</formula>
    </cfRule>
  </conditionalFormatting>
  <conditionalFormatting sqref="AL17">
    <cfRule type="expression" dxfId="560" priority="563" stopIfTrue="1">
      <formula>AND(NOT(ISBLANK(AL$7)),AL17&gt;AL$7)</formula>
    </cfRule>
  </conditionalFormatting>
  <conditionalFormatting sqref="AJ17">
    <cfRule type="expression" dxfId="559" priority="562" stopIfTrue="1">
      <formula>AND(NOT(ISBLANK(AJ$7)),AJ17&gt;AJ$7)</formula>
    </cfRule>
  </conditionalFormatting>
  <conditionalFormatting sqref="AJ17">
    <cfRule type="expression" dxfId="558" priority="561" stopIfTrue="1">
      <formula>AND(NOT(ISBLANK(AJ$7)),AJ17&gt;AJ$7)</formula>
    </cfRule>
  </conditionalFormatting>
  <conditionalFormatting sqref="AH17">
    <cfRule type="expression" dxfId="557" priority="560" stopIfTrue="1">
      <formula>AND(NOT(ISBLANK(AH$7)),AH17&gt;AH$7)</formula>
    </cfRule>
  </conditionalFormatting>
  <conditionalFormatting sqref="AH17">
    <cfRule type="expression" dxfId="556" priority="559" stopIfTrue="1">
      <formula>AND(NOT(ISBLANK(AH$7)),AH17&gt;AH$7)</formula>
    </cfRule>
  </conditionalFormatting>
  <conditionalFormatting sqref="AF17">
    <cfRule type="expression" dxfId="555" priority="558" stopIfTrue="1">
      <formula>AND(NOT(ISBLANK(AF$7)),AF17&gt;AF$7)</formula>
    </cfRule>
  </conditionalFormatting>
  <conditionalFormatting sqref="AF17">
    <cfRule type="expression" dxfId="554" priority="557" stopIfTrue="1">
      <formula>AND(NOT(ISBLANK(AF$7)),AF17&gt;AF$7)</formula>
    </cfRule>
  </conditionalFormatting>
  <conditionalFormatting sqref="AD17">
    <cfRule type="expression" dxfId="553" priority="556" stopIfTrue="1">
      <formula>AND(NOT(ISBLANK(AD$7)),AD17&gt;AD$7)</formula>
    </cfRule>
  </conditionalFormatting>
  <conditionalFormatting sqref="AD17">
    <cfRule type="expression" dxfId="552" priority="555" stopIfTrue="1">
      <formula>AND(NOT(ISBLANK(AD$7)),AD17&gt;AD$7)</formula>
    </cfRule>
  </conditionalFormatting>
  <conditionalFormatting sqref="AB17">
    <cfRule type="expression" dxfId="551" priority="554" stopIfTrue="1">
      <formula>AND(NOT(ISBLANK(AB$7)),AB17&gt;AB$7)</formula>
    </cfRule>
  </conditionalFormatting>
  <conditionalFormatting sqref="AB17">
    <cfRule type="expression" dxfId="550" priority="553" stopIfTrue="1">
      <formula>AND(NOT(ISBLANK(AB$7)),AB17&gt;AB$7)</formula>
    </cfRule>
  </conditionalFormatting>
  <conditionalFormatting sqref="Z17">
    <cfRule type="expression" dxfId="549" priority="552" stopIfTrue="1">
      <formula>AND(NOT(ISBLANK(Z$7)),Z17&gt;Z$7)</formula>
    </cfRule>
  </conditionalFormatting>
  <conditionalFormatting sqref="Z17">
    <cfRule type="expression" dxfId="548" priority="551" stopIfTrue="1">
      <formula>AND(NOT(ISBLANK(Z$7)),Z17&gt;Z$7)</formula>
    </cfRule>
  </conditionalFormatting>
  <conditionalFormatting sqref="X17">
    <cfRule type="expression" dxfId="547" priority="550" stopIfTrue="1">
      <formula>AND(NOT(ISBLANK(X$7)),X17&gt;X$7)</formula>
    </cfRule>
  </conditionalFormatting>
  <conditionalFormatting sqref="X17">
    <cfRule type="expression" dxfId="546" priority="549" stopIfTrue="1">
      <formula>AND(NOT(ISBLANK(X$7)),X17&gt;X$7)</formula>
    </cfRule>
  </conditionalFormatting>
  <conditionalFormatting sqref="V17">
    <cfRule type="expression" dxfId="545" priority="548" stopIfTrue="1">
      <formula>AND(NOT(ISBLANK(V$7)),V17&gt;V$7)</formula>
    </cfRule>
  </conditionalFormatting>
  <conditionalFormatting sqref="V17">
    <cfRule type="expression" dxfId="544" priority="547" stopIfTrue="1">
      <formula>AND(NOT(ISBLANK(V$7)),V17&gt;V$7)</formula>
    </cfRule>
  </conditionalFormatting>
  <conditionalFormatting sqref="V17">
    <cfRule type="expression" dxfId="543" priority="546" stopIfTrue="1">
      <formula>AND(NOT(ISBLANK(V$7)),V17&gt;V$7)</formula>
    </cfRule>
  </conditionalFormatting>
  <conditionalFormatting sqref="V17">
    <cfRule type="expression" dxfId="542" priority="545" stopIfTrue="1">
      <formula>AND(NOT(ISBLANK(V$7)),V17&gt;V$7)</formula>
    </cfRule>
  </conditionalFormatting>
  <conditionalFormatting sqref="Z17">
    <cfRule type="expression" dxfId="541" priority="544" stopIfTrue="1">
      <formula>AND(NOT(ISBLANK(Z$7)),Z17&gt;Z$7)</formula>
    </cfRule>
  </conditionalFormatting>
  <conditionalFormatting sqref="Z17">
    <cfRule type="expression" dxfId="540" priority="543" stopIfTrue="1">
      <formula>AND(NOT(ISBLANK(Z$7)),Z17&gt;Z$7)</formula>
    </cfRule>
  </conditionalFormatting>
  <conditionalFormatting sqref="Z17">
    <cfRule type="expression" dxfId="539" priority="542" stopIfTrue="1">
      <formula>AND(NOT(ISBLANK(Z$7)),Z17&gt;Z$7)</formula>
    </cfRule>
  </conditionalFormatting>
  <conditionalFormatting sqref="Z17">
    <cfRule type="expression" dxfId="538" priority="541" stopIfTrue="1">
      <formula>AND(NOT(ISBLANK(Z$7)),Z17&gt;Z$7)</formula>
    </cfRule>
  </conditionalFormatting>
  <conditionalFormatting sqref="Z17">
    <cfRule type="expression" dxfId="537" priority="540" stopIfTrue="1">
      <formula>AND(NOT(ISBLANK(Z$7)),Z17&gt;Z$7)</formula>
    </cfRule>
  </conditionalFormatting>
  <conditionalFormatting sqref="Z17">
    <cfRule type="expression" dxfId="536" priority="539" stopIfTrue="1">
      <formula>AND(NOT(ISBLANK(Z$7)),Z17&gt;Z$7)</formula>
    </cfRule>
  </conditionalFormatting>
  <conditionalFormatting sqref="X17">
    <cfRule type="expression" dxfId="535" priority="538" stopIfTrue="1">
      <formula>AND(NOT(ISBLANK(X$7)),X17&gt;X$7)</formula>
    </cfRule>
  </conditionalFormatting>
  <conditionalFormatting sqref="X17">
    <cfRule type="expression" dxfId="534" priority="537" stopIfTrue="1">
      <formula>AND(NOT(ISBLANK(X$7)),X17&gt;X$7)</formula>
    </cfRule>
  </conditionalFormatting>
  <conditionalFormatting sqref="X17">
    <cfRule type="expression" dxfId="533" priority="536" stopIfTrue="1">
      <formula>AND(NOT(ISBLANK(X$7)),X17&gt;X$7)</formula>
    </cfRule>
  </conditionalFormatting>
  <conditionalFormatting sqref="X17">
    <cfRule type="expression" dxfId="532" priority="535" stopIfTrue="1">
      <formula>AND(NOT(ISBLANK(X$7)),X17&gt;X$7)</formula>
    </cfRule>
  </conditionalFormatting>
  <conditionalFormatting sqref="X17">
    <cfRule type="expression" dxfId="531" priority="534" stopIfTrue="1">
      <formula>AND(NOT(ISBLANK(X$7)),X17&gt;X$7)</formula>
    </cfRule>
  </conditionalFormatting>
  <conditionalFormatting sqref="V17">
    <cfRule type="expression" dxfId="530" priority="533" stopIfTrue="1">
      <formula>AND(NOT(ISBLANK(V$7)),V17&gt;V$7)</formula>
    </cfRule>
  </conditionalFormatting>
  <conditionalFormatting sqref="V17">
    <cfRule type="expression" dxfId="529" priority="532" stopIfTrue="1">
      <formula>AND(NOT(ISBLANK(V$7)),V17&gt;V$7)</formula>
    </cfRule>
  </conditionalFormatting>
  <conditionalFormatting sqref="V17">
    <cfRule type="expression" dxfId="528" priority="531" stopIfTrue="1">
      <formula>AND(NOT(ISBLANK(V$7)),V17&gt;V$7)</formula>
    </cfRule>
  </conditionalFormatting>
  <conditionalFormatting sqref="V17">
    <cfRule type="expression" dxfId="527" priority="530" stopIfTrue="1">
      <formula>AND(NOT(ISBLANK(V$7)),V17&gt;V$7)</formula>
    </cfRule>
  </conditionalFormatting>
  <conditionalFormatting sqref="V17">
    <cfRule type="expression" dxfId="526" priority="529" stopIfTrue="1">
      <formula>AND(NOT(ISBLANK(V$7)),V17&gt;V$7)</formula>
    </cfRule>
  </conditionalFormatting>
  <conditionalFormatting sqref="V17">
    <cfRule type="expression" dxfId="525" priority="528" stopIfTrue="1">
      <formula>AND(NOT(ISBLANK(V$7)),V17&gt;V$7)</formula>
    </cfRule>
  </conditionalFormatting>
  <conditionalFormatting sqref="V17">
    <cfRule type="expression" dxfId="524" priority="527" stopIfTrue="1">
      <formula>AND(NOT(ISBLANK(V$7)),V17&gt;V$7)</formula>
    </cfRule>
  </conditionalFormatting>
  <conditionalFormatting sqref="BN17">
    <cfRule type="expression" dxfId="523" priority="526" stopIfTrue="1">
      <formula>AND(NOT(ISBLANK(BN$7)),BN17&gt;BN$7)</formula>
    </cfRule>
  </conditionalFormatting>
  <conditionalFormatting sqref="BN17">
    <cfRule type="expression" dxfId="522" priority="525" stopIfTrue="1">
      <formula>AND(NOT(ISBLANK(BN$7)),BN17&gt;BN$7)</formula>
    </cfRule>
  </conditionalFormatting>
  <conditionalFormatting sqref="BN17">
    <cfRule type="expression" dxfId="521" priority="524" stopIfTrue="1">
      <formula>AND(NOT(ISBLANK(BN$7)),BN17&gt;BN$7)</formula>
    </cfRule>
  </conditionalFormatting>
  <conditionalFormatting sqref="BL17">
    <cfRule type="expression" dxfId="520" priority="523" stopIfTrue="1">
      <formula>AND(NOT(ISBLANK(BL$7)),BL17&gt;BL$7)</formula>
    </cfRule>
  </conditionalFormatting>
  <conditionalFormatting sqref="BL17">
    <cfRule type="expression" dxfId="519" priority="522" stopIfTrue="1">
      <formula>AND(NOT(ISBLANK(BL$7)),BL17&gt;BL$7)</formula>
    </cfRule>
  </conditionalFormatting>
  <conditionalFormatting sqref="BL17">
    <cfRule type="expression" dxfId="518" priority="521" stopIfTrue="1">
      <formula>AND(NOT(ISBLANK(BL$7)),BL17&gt;BL$7)</formula>
    </cfRule>
  </conditionalFormatting>
  <conditionalFormatting sqref="BJ17">
    <cfRule type="expression" dxfId="517" priority="520" stopIfTrue="1">
      <formula>AND(NOT(ISBLANK(BJ$7)),BJ17&gt;BJ$7)</formula>
    </cfRule>
  </conditionalFormatting>
  <conditionalFormatting sqref="BJ17">
    <cfRule type="expression" dxfId="516" priority="519" stopIfTrue="1">
      <formula>AND(NOT(ISBLANK(BJ$7)),BJ17&gt;BJ$7)</formula>
    </cfRule>
  </conditionalFormatting>
  <conditionalFormatting sqref="BJ17">
    <cfRule type="expression" dxfId="515" priority="518" stopIfTrue="1">
      <formula>AND(NOT(ISBLANK(BJ$7)),BJ17&gt;BJ$7)</formula>
    </cfRule>
  </conditionalFormatting>
  <conditionalFormatting sqref="BH17">
    <cfRule type="expression" dxfId="514" priority="517" stopIfTrue="1">
      <formula>AND(NOT(ISBLANK(BH$7)),BH17&gt;BH$7)</formula>
    </cfRule>
  </conditionalFormatting>
  <conditionalFormatting sqref="BH17">
    <cfRule type="expression" dxfId="513" priority="516" stopIfTrue="1">
      <formula>AND(NOT(ISBLANK(BH$7)),BH17&gt;BH$7)</formula>
    </cfRule>
  </conditionalFormatting>
  <conditionalFormatting sqref="BH17">
    <cfRule type="expression" dxfId="512" priority="515" stopIfTrue="1">
      <formula>AND(NOT(ISBLANK(BH$7)),BH17&gt;BH$7)</formula>
    </cfRule>
  </conditionalFormatting>
  <conditionalFormatting sqref="BF17">
    <cfRule type="expression" dxfId="511" priority="514" stopIfTrue="1">
      <formula>AND(NOT(ISBLANK(BF$7)),BF17&gt;BF$7)</formula>
    </cfRule>
  </conditionalFormatting>
  <conditionalFormatting sqref="BF17">
    <cfRule type="expression" dxfId="510" priority="513" stopIfTrue="1">
      <formula>AND(NOT(ISBLANK(BF$7)),BF17&gt;BF$7)</formula>
    </cfRule>
  </conditionalFormatting>
  <conditionalFormatting sqref="BF17">
    <cfRule type="expression" dxfId="509" priority="512" stopIfTrue="1">
      <formula>AND(NOT(ISBLANK(BF$7)),BF17&gt;BF$7)</formula>
    </cfRule>
  </conditionalFormatting>
  <conditionalFormatting sqref="BD17">
    <cfRule type="expression" dxfId="508" priority="511" stopIfTrue="1">
      <formula>AND(NOT(ISBLANK(BD$7)),BD17&gt;BD$7)</formula>
    </cfRule>
  </conditionalFormatting>
  <conditionalFormatting sqref="BD17">
    <cfRule type="expression" dxfId="507" priority="510" stopIfTrue="1">
      <formula>AND(NOT(ISBLANK(BD$7)),BD17&gt;BD$7)</formula>
    </cfRule>
  </conditionalFormatting>
  <conditionalFormatting sqref="BD17">
    <cfRule type="expression" dxfId="506" priority="509" stopIfTrue="1">
      <formula>AND(NOT(ISBLANK(BD$7)),BD17&gt;BD$7)</formula>
    </cfRule>
  </conditionalFormatting>
  <conditionalFormatting sqref="BB17">
    <cfRule type="expression" dxfId="505" priority="508" stopIfTrue="1">
      <formula>AND(NOT(ISBLANK(BB$7)),BB17&gt;BB$7)</formula>
    </cfRule>
  </conditionalFormatting>
  <conditionalFormatting sqref="BB17">
    <cfRule type="expression" dxfId="504" priority="507" stopIfTrue="1">
      <formula>AND(NOT(ISBLANK(BB$7)),BB17&gt;BB$7)</formula>
    </cfRule>
  </conditionalFormatting>
  <conditionalFormatting sqref="BB17">
    <cfRule type="expression" dxfId="503" priority="506" stopIfTrue="1">
      <formula>AND(NOT(ISBLANK(BB$7)),BB17&gt;BB$7)</formula>
    </cfRule>
  </conditionalFormatting>
  <conditionalFormatting sqref="BK17">
    <cfRule type="expression" dxfId="502" priority="505" stopIfTrue="1">
      <formula>AND(NOT(ISBLANK(BI$7)),BK17&gt;BI$7)</formula>
    </cfRule>
  </conditionalFormatting>
  <conditionalFormatting sqref="CB17">
    <cfRule type="expression" dxfId="501" priority="504" stopIfTrue="1">
      <formula>AND(NOT(ISBLANK(CB$7)),CB17&gt;CB$7)</formula>
    </cfRule>
  </conditionalFormatting>
  <conditionalFormatting sqref="CB17">
    <cfRule type="expression" dxfId="500" priority="503" stopIfTrue="1">
      <formula>AND(NOT(ISBLANK(CB$7)),CB17&gt;CB$7)</formula>
    </cfRule>
  </conditionalFormatting>
  <conditionalFormatting sqref="BZ17">
    <cfRule type="expression" dxfId="499" priority="502" stopIfTrue="1">
      <formula>AND(NOT(ISBLANK(BZ$7)),BZ17&gt;BZ$7)</formula>
    </cfRule>
  </conditionalFormatting>
  <conditionalFormatting sqref="BZ17">
    <cfRule type="expression" dxfId="498" priority="501" stopIfTrue="1">
      <formula>AND(NOT(ISBLANK(BZ$7)),BZ17&gt;BZ$7)</formula>
    </cfRule>
  </conditionalFormatting>
  <conditionalFormatting sqref="BX17">
    <cfRule type="expression" dxfId="497" priority="500" stopIfTrue="1">
      <formula>AND(NOT(ISBLANK(BX$7)),BX17&gt;BX$7)</formula>
    </cfRule>
  </conditionalFormatting>
  <conditionalFormatting sqref="BX17">
    <cfRule type="expression" dxfId="496" priority="499" stopIfTrue="1">
      <formula>AND(NOT(ISBLANK(BX$7)),BX17&gt;BX$7)</formula>
    </cfRule>
  </conditionalFormatting>
  <conditionalFormatting sqref="BV17">
    <cfRule type="expression" dxfId="495" priority="498" stopIfTrue="1">
      <formula>AND(NOT(ISBLANK(BV$7)),BV17&gt;BV$7)</formula>
    </cfRule>
  </conditionalFormatting>
  <conditionalFormatting sqref="BV17">
    <cfRule type="expression" dxfId="494" priority="497" stopIfTrue="1">
      <formula>AND(NOT(ISBLANK(BV$7)),BV17&gt;BV$7)</formula>
    </cfRule>
  </conditionalFormatting>
  <conditionalFormatting sqref="BT17">
    <cfRule type="expression" dxfId="493" priority="496" stopIfTrue="1">
      <formula>AND(NOT(ISBLANK(BT$7)),BT17&gt;BT$7)</formula>
    </cfRule>
  </conditionalFormatting>
  <conditionalFormatting sqref="BT17">
    <cfRule type="expression" dxfId="492" priority="495" stopIfTrue="1">
      <formula>AND(NOT(ISBLANK(BT$7)),BT17&gt;BT$7)</formula>
    </cfRule>
  </conditionalFormatting>
  <conditionalFormatting sqref="BR17">
    <cfRule type="expression" dxfId="491" priority="494" stopIfTrue="1">
      <formula>AND(NOT(ISBLANK(BR$7)),BR17&gt;BR$7)</formula>
    </cfRule>
  </conditionalFormatting>
  <conditionalFormatting sqref="BR17">
    <cfRule type="expression" dxfId="490" priority="493" stopIfTrue="1">
      <formula>AND(NOT(ISBLANK(BR$7)),BR17&gt;BR$7)</formula>
    </cfRule>
  </conditionalFormatting>
  <conditionalFormatting sqref="BP17">
    <cfRule type="expression" dxfId="489" priority="492" stopIfTrue="1">
      <formula>AND(NOT(ISBLANK(BP$7)),BP17&gt;BP$7)</formula>
    </cfRule>
  </conditionalFormatting>
  <conditionalFormatting sqref="BP17">
    <cfRule type="expression" dxfId="488" priority="491" stopIfTrue="1">
      <formula>AND(NOT(ISBLANK(BP$7)),BP17&gt;BP$7)</formula>
    </cfRule>
  </conditionalFormatting>
  <conditionalFormatting sqref="AZ17">
    <cfRule type="expression" dxfId="487" priority="490" stopIfTrue="1">
      <formula>AND(NOT(ISBLANK(AZ$7)),AZ17&gt;AZ$7)</formula>
    </cfRule>
  </conditionalFormatting>
  <conditionalFormatting sqref="AZ17">
    <cfRule type="expression" dxfId="486" priority="489" stopIfTrue="1">
      <formula>AND(NOT(ISBLANK(AZ$7)),AZ17&gt;AZ$7)</formula>
    </cfRule>
  </conditionalFormatting>
  <conditionalFormatting sqref="AX17">
    <cfRule type="expression" dxfId="485" priority="488" stopIfTrue="1">
      <formula>AND(NOT(ISBLANK(AX$7)),AX17&gt;AX$7)</formula>
    </cfRule>
  </conditionalFormatting>
  <conditionalFormatting sqref="AX17">
    <cfRule type="expression" dxfId="484" priority="487" stopIfTrue="1">
      <formula>AND(NOT(ISBLANK(AX$7)),AX17&gt;AX$7)</formula>
    </cfRule>
  </conditionalFormatting>
  <conditionalFormatting sqref="AV17">
    <cfRule type="expression" dxfId="483" priority="486" stopIfTrue="1">
      <formula>AND(NOT(ISBLANK(AV$7)),AV17&gt;AV$7)</formula>
    </cfRule>
  </conditionalFormatting>
  <conditionalFormatting sqref="AV17">
    <cfRule type="expression" dxfId="482" priority="485" stopIfTrue="1">
      <formula>AND(NOT(ISBLANK(AV$7)),AV17&gt;AV$7)</formula>
    </cfRule>
  </conditionalFormatting>
  <conditionalFormatting sqref="AU17">
    <cfRule type="expression" dxfId="481" priority="484" stopIfTrue="1">
      <formula>AND(NOT(ISBLANK(AT$7)),AU17&gt;AT$7)</formula>
    </cfRule>
  </conditionalFormatting>
  <conditionalFormatting sqref="AU17">
    <cfRule type="expression" dxfId="480" priority="483" stopIfTrue="1">
      <formula>AND(NOT(ISBLANK(AT$7)),AU17&gt;AT$7)</formula>
    </cfRule>
  </conditionalFormatting>
  <conditionalFormatting sqref="AR17">
    <cfRule type="expression" dxfId="479" priority="482" stopIfTrue="1">
      <formula>AND(NOT(ISBLANK(AR$7)),AR17&gt;AR$7)</formula>
    </cfRule>
  </conditionalFormatting>
  <conditionalFormatting sqref="AR17">
    <cfRule type="expression" dxfId="478" priority="481" stopIfTrue="1">
      <formula>AND(NOT(ISBLANK(AR$7)),AR17&gt;AR$7)</formula>
    </cfRule>
  </conditionalFormatting>
  <conditionalFormatting sqref="AP17">
    <cfRule type="expression" dxfId="477" priority="480" stopIfTrue="1">
      <formula>AND(NOT(ISBLANK(AP$7)),AP17&gt;AP$7)</formula>
    </cfRule>
  </conditionalFormatting>
  <conditionalFormatting sqref="AP17">
    <cfRule type="expression" dxfId="476" priority="479" stopIfTrue="1">
      <formula>AND(NOT(ISBLANK(AP$7)),AP17&gt;AP$7)</formula>
    </cfRule>
  </conditionalFormatting>
  <conditionalFormatting sqref="AN17">
    <cfRule type="expression" dxfId="475" priority="478" stopIfTrue="1">
      <formula>AND(NOT(ISBLANK(AN$7)),AN17&gt;AN$7)</formula>
    </cfRule>
  </conditionalFormatting>
  <conditionalFormatting sqref="AN17">
    <cfRule type="expression" dxfId="474" priority="477" stopIfTrue="1">
      <formula>AND(NOT(ISBLANK(AN$7)),AN17&gt;AN$7)</formula>
    </cfRule>
  </conditionalFormatting>
  <conditionalFormatting sqref="AL17">
    <cfRule type="expression" dxfId="473" priority="476" stopIfTrue="1">
      <formula>AND(NOT(ISBLANK(AL$7)),AL17&gt;AL$7)</formula>
    </cfRule>
  </conditionalFormatting>
  <conditionalFormatting sqref="AL17">
    <cfRule type="expression" dxfId="472" priority="475" stopIfTrue="1">
      <formula>AND(NOT(ISBLANK(AL$7)),AL17&gt;AL$7)</formula>
    </cfRule>
  </conditionalFormatting>
  <conditionalFormatting sqref="AJ17">
    <cfRule type="expression" dxfId="471" priority="474" stopIfTrue="1">
      <formula>AND(NOT(ISBLANK(AJ$7)),AJ17&gt;AJ$7)</formula>
    </cfRule>
  </conditionalFormatting>
  <conditionalFormatting sqref="AJ17">
    <cfRule type="expression" dxfId="470" priority="473" stopIfTrue="1">
      <formula>AND(NOT(ISBLANK(AJ$7)),AJ17&gt;AJ$7)</formula>
    </cfRule>
  </conditionalFormatting>
  <conditionalFormatting sqref="AH17">
    <cfRule type="expression" dxfId="469" priority="472" stopIfTrue="1">
      <formula>AND(NOT(ISBLANK(AH$7)),AH17&gt;AH$7)</formula>
    </cfRule>
  </conditionalFormatting>
  <conditionalFormatting sqref="AH17">
    <cfRule type="expression" dxfId="468" priority="471" stopIfTrue="1">
      <formula>AND(NOT(ISBLANK(AH$7)),AH17&gt;AH$7)</formula>
    </cfRule>
  </conditionalFormatting>
  <conditionalFormatting sqref="AF17">
    <cfRule type="expression" dxfId="467" priority="470" stopIfTrue="1">
      <formula>AND(NOT(ISBLANK(AF$7)),AF17&gt;AF$7)</formula>
    </cfRule>
  </conditionalFormatting>
  <conditionalFormatting sqref="AF17">
    <cfRule type="expression" dxfId="466" priority="469" stopIfTrue="1">
      <formula>AND(NOT(ISBLANK(AF$7)),AF17&gt;AF$7)</formula>
    </cfRule>
  </conditionalFormatting>
  <conditionalFormatting sqref="AD17">
    <cfRule type="expression" dxfId="465" priority="468" stopIfTrue="1">
      <formula>AND(NOT(ISBLANK(AD$7)),AD17&gt;AD$7)</formula>
    </cfRule>
  </conditionalFormatting>
  <conditionalFormatting sqref="AD17">
    <cfRule type="expression" dxfId="464" priority="467" stopIfTrue="1">
      <formula>AND(NOT(ISBLANK(AD$7)),AD17&gt;AD$7)</formula>
    </cfRule>
  </conditionalFormatting>
  <conditionalFormatting sqref="AB17">
    <cfRule type="expression" dxfId="463" priority="466" stopIfTrue="1">
      <formula>AND(NOT(ISBLANK(AB$7)),AB17&gt;AB$7)</formula>
    </cfRule>
  </conditionalFormatting>
  <conditionalFormatting sqref="AB17">
    <cfRule type="expression" dxfId="462" priority="465" stopIfTrue="1">
      <formula>AND(NOT(ISBLANK(AB$7)),AB17&gt;AB$7)</formula>
    </cfRule>
  </conditionalFormatting>
  <conditionalFormatting sqref="Z17">
    <cfRule type="expression" dxfId="461" priority="464" stopIfTrue="1">
      <formula>AND(NOT(ISBLANK(Z$7)),Z17&gt;Z$7)</formula>
    </cfRule>
  </conditionalFormatting>
  <conditionalFormatting sqref="Z17">
    <cfRule type="expression" dxfId="460" priority="463" stopIfTrue="1">
      <formula>AND(NOT(ISBLANK(Z$7)),Z17&gt;Z$7)</formula>
    </cfRule>
  </conditionalFormatting>
  <conditionalFormatting sqref="X17">
    <cfRule type="expression" dxfId="459" priority="462" stopIfTrue="1">
      <formula>AND(NOT(ISBLANK(X$7)),X17&gt;X$7)</formula>
    </cfRule>
  </conditionalFormatting>
  <conditionalFormatting sqref="X17">
    <cfRule type="expression" dxfId="458" priority="461" stopIfTrue="1">
      <formula>AND(NOT(ISBLANK(X$7)),X17&gt;X$7)</formula>
    </cfRule>
  </conditionalFormatting>
  <conditionalFormatting sqref="V17">
    <cfRule type="expression" dxfId="457" priority="460" stopIfTrue="1">
      <formula>AND(NOT(ISBLANK(V$7)),V17&gt;V$7)</formula>
    </cfRule>
  </conditionalFormatting>
  <conditionalFormatting sqref="V17">
    <cfRule type="expression" dxfId="456" priority="459" stopIfTrue="1">
      <formula>AND(NOT(ISBLANK(V$7)),V17&gt;V$7)</formula>
    </cfRule>
  </conditionalFormatting>
  <conditionalFormatting sqref="V17">
    <cfRule type="expression" dxfId="455" priority="458" stopIfTrue="1">
      <formula>AND(NOT(ISBLANK(V$7)),V17&gt;V$7)</formula>
    </cfRule>
  </conditionalFormatting>
  <conditionalFormatting sqref="V17">
    <cfRule type="expression" dxfId="454" priority="457" stopIfTrue="1">
      <formula>AND(NOT(ISBLANK(V$7)),V17&gt;V$7)</formula>
    </cfRule>
  </conditionalFormatting>
  <conditionalFormatting sqref="Z17">
    <cfRule type="expression" dxfId="453" priority="456" stopIfTrue="1">
      <formula>AND(NOT(ISBLANK(Z$7)),Z17&gt;Z$7)</formula>
    </cfRule>
  </conditionalFormatting>
  <conditionalFormatting sqref="Z17">
    <cfRule type="expression" dxfId="452" priority="455" stopIfTrue="1">
      <formula>AND(NOT(ISBLANK(Z$7)),Z17&gt;Z$7)</formula>
    </cfRule>
  </conditionalFormatting>
  <conditionalFormatting sqref="Z17">
    <cfRule type="expression" dxfId="451" priority="454" stopIfTrue="1">
      <formula>AND(NOT(ISBLANK(Z$7)),Z17&gt;Z$7)</formula>
    </cfRule>
  </conditionalFormatting>
  <conditionalFormatting sqref="Z17">
    <cfRule type="expression" dxfId="450" priority="453" stopIfTrue="1">
      <formula>AND(NOT(ISBLANK(Z$7)),Z17&gt;Z$7)</formula>
    </cfRule>
  </conditionalFormatting>
  <conditionalFormatting sqref="Z17">
    <cfRule type="expression" dxfId="449" priority="452" stopIfTrue="1">
      <formula>AND(NOT(ISBLANK(Z$7)),Z17&gt;Z$7)</formula>
    </cfRule>
  </conditionalFormatting>
  <conditionalFormatting sqref="Z17">
    <cfRule type="expression" dxfId="448" priority="451" stopIfTrue="1">
      <formula>AND(NOT(ISBLANK(Z$7)),Z17&gt;Z$7)</formula>
    </cfRule>
  </conditionalFormatting>
  <conditionalFormatting sqref="X17">
    <cfRule type="expression" dxfId="447" priority="450" stopIfTrue="1">
      <formula>AND(NOT(ISBLANK(X$7)),X17&gt;X$7)</formula>
    </cfRule>
  </conditionalFormatting>
  <conditionalFormatting sqref="X17">
    <cfRule type="expression" dxfId="446" priority="449" stopIfTrue="1">
      <formula>AND(NOT(ISBLANK(X$7)),X17&gt;X$7)</formula>
    </cfRule>
  </conditionalFormatting>
  <conditionalFormatting sqref="X17">
    <cfRule type="expression" dxfId="445" priority="448" stopIfTrue="1">
      <formula>AND(NOT(ISBLANK(X$7)),X17&gt;X$7)</formula>
    </cfRule>
  </conditionalFormatting>
  <conditionalFormatting sqref="X17">
    <cfRule type="expression" dxfId="444" priority="447" stopIfTrue="1">
      <formula>AND(NOT(ISBLANK(X$7)),X17&gt;X$7)</formula>
    </cfRule>
  </conditionalFormatting>
  <conditionalFormatting sqref="X17">
    <cfRule type="expression" dxfId="443" priority="446" stopIfTrue="1">
      <formula>AND(NOT(ISBLANK(X$7)),X17&gt;X$7)</formula>
    </cfRule>
  </conditionalFormatting>
  <conditionalFormatting sqref="V17">
    <cfRule type="expression" dxfId="442" priority="445" stopIfTrue="1">
      <formula>AND(NOT(ISBLANK(V$7)),V17&gt;V$7)</formula>
    </cfRule>
  </conditionalFormatting>
  <conditionalFormatting sqref="V17">
    <cfRule type="expression" dxfId="441" priority="444" stopIfTrue="1">
      <formula>AND(NOT(ISBLANK(V$7)),V17&gt;V$7)</formula>
    </cfRule>
  </conditionalFormatting>
  <conditionalFormatting sqref="V17">
    <cfRule type="expression" dxfId="440" priority="443" stopIfTrue="1">
      <formula>AND(NOT(ISBLANK(V$7)),V17&gt;V$7)</formula>
    </cfRule>
  </conditionalFormatting>
  <conditionalFormatting sqref="V17">
    <cfRule type="expression" dxfId="439" priority="442" stopIfTrue="1">
      <formula>AND(NOT(ISBLANK(V$7)),V17&gt;V$7)</formula>
    </cfRule>
  </conditionalFormatting>
  <conditionalFormatting sqref="V17">
    <cfRule type="expression" dxfId="438" priority="441" stopIfTrue="1">
      <formula>AND(NOT(ISBLANK(V$7)),V17&gt;V$7)</formula>
    </cfRule>
  </conditionalFormatting>
  <conditionalFormatting sqref="V17">
    <cfRule type="expression" dxfId="437" priority="440" stopIfTrue="1">
      <formula>AND(NOT(ISBLANK(V$7)),V17&gt;V$7)</formula>
    </cfRule>
  </conditionalFormatting>
  <conditionalFormatting sqref="V17">
    <cfRule type="expression" dxfId="436" priority="439" stopIfTrue="1">
      <formula>AND(NOT(ISBLANK(V$7)),V17&gt;V$7)</formula>
    </cfRule>
  </conditionalFormatting>
  <conditionalFormatting sqref="BN17">
    <cfRule type="expression" dxfId="435" priority="438" stopIfTrue="1">
      <formula>AND(NOT(ISBLANK(BN$7)),BN17&gt;BN$7)</formula>
    </cfRule>
  </conditionalFormatting>
  <conditionalFormatting sqref="BN17">
    <cfRule type="expression" dxfId="434" priority="437" stopIfTrue="1">
      <formula>AND(NOT(ISBLANK(BN$7)),BN17&gt;BN$7)</formula>
    </cfRule>
  </conditionalFormatting>
  <conditionalFormatting sqref="BN17">
    <cfRule type="expression" dxfId="433" priority="436" stopIfTrue="1">
      <formula>AND(NOT(ISBLANK(BN$7)),BN17&gt;BN$7)</formula>
    </cfRule>
  </conditionalFormatting>
  <conditionalFormatting sqref="BL17">
    <cfRule type="expression" dxfId="432" priority="435" stopIfTrue="1">
      <formula>AND(NOT(ISBLANK(BL$7)),BL17&gt;BL$7)</formula>
    </cfRule>
  </conditionalFormatting>
  <conditionalFormatting sqref="BL17">
    <cfRule type="expression" dxfId="431" priority="434" stopIfTrue="1">
      <formula>AND(NOT(ISBLANK(BL$7)),BL17&gt;BL$7)</formula>
    </cfRule>
  </conditionalFormatting>
  <conditionalFormatting sqref="BL17">
    <cfRule type="expression" dxfId="430" priority="433" stopIfTrue="1">
      <formula>AND(NOT(ISBLANK(BL$7)),BL17&gt;BL$7)</formula>
    </cfRule>
  </conditionalFormatting>
  <conditionalFormatting sqref="BJ17">
    <cfRule type="expression" dxfId="429" priority="432" stopIfTrue="1">
      <formula>AND(NOT(ISBLANK(BJ$7)),BJ17&gt;BJ$7)</formula>
    </cfRule>
  </conditionalFormatting>
  <conditionalFormatting sqref="BJ17">
    <cfRule type="expression" dxfId="428" priority="431" stopIfTrue="1">
      <formula>AND(NOT(ISBLANK(BJ$7)),BJ17&gt;BJ$7)</formula>
    </cfRule>
  </conditionalFormatting>
  <conditionalFormatting sqref="BJ17">
    <cfRule type="expression" dxfId="427" priority="430" stopIfTrue="1">
      <formula>AND(NOT(ISBLANK(BJ$7)),BJ17&gt;BJ$7)</formula>
    </cfRule>
  </conditionalFormatting>
  <conditionalFormatting sqref="BH17">
    <cfRule type="expression" dxfId="426" priority="429" stopIfTrue="1">
      <formula>AND(NOT(ISBLANK(BH$7)),BH17&gt;BH$7)</formula>
    </cfRule>
  </conditionalFormatting>
  <conditionalFormatting sqref="BH17">
    <cfRule type="expression" dxfId="425" priority="428" stopIfTrue="1">
      <formula>AND(NOT(ISBLANK(BH$7)),BH17&gt;BH$7)</formula>
    </cfRule>
  </conditionalFormatting>
  <conditionalFormatting sqref="BH17">
    <cfRule type="expression" dxfId="424" priority="427" stopIfTrue="1">
      <formula>AND(NOT(ISBLANK(BH$7)),BH17&gt;BH$7)</formula>
    </cfRule>
  </conditionalFormatting>
  <conditionalFormatting sqref="BF17">
    <cfRule type="expression" dxfId="423" priority="426" stopIfTrue="1">
      <formula>AND(NOT(ISBLANK(BF$7)),BF17&gt;BF$7)</formula>
    </cfRule>
  </conditionalFormatting>
  <conditionalFormatting sqref="BF17">
    <cfRule type="expression" dxfId="422" priority="425" stopIfTrue="1">
      <formula>AND(NOT(ISBLANK(BF$7)),BF17&gt;BF$7)</formula>
    </cfRule>
  </conditionalFormatting>
  <conditionalFormatting sqref="BF17">
    <cfRule type="expression" dxfId="421" priority="424" stopIfTrue="1">
      <formula>AND(NOT(ISBLANK(BF$7)),BF17&gt;BF$7)</formula>
    </cfRule>
  </conditionalFormatting>
  <conditionalFormatting sqref="BD17">
    <cfRule type="expression" dxfId="420" priority="423" stopIfTrue="1">
      <formula>AND(NOT(ISBLANK(BD$7)),BD17&gt;BD$7)</formula>
    </cfRule>
  </conditionalFormatting>
  <conditionalFormatting sqref="BD17">
    <cfRule type="expression" dxfId="419" priority="422" stopIfTrue="1">
      <formula>AND(NOT(ISBLANK(BD$7)),BD17&gt;BD$7)</formula>
    </cfRule>
  </conditionalFormatting>
  <conditionalFormatting sqref="BD17">
    <cfRule type="expression" dxfId="418" priority="421" stopIfTrue="1">
      <formula>AND(NOT(ISBLANK(BD$7)),BD17&gt;BD$7)</formula>
    </cfRule>
  </conditionalFormatting>
  <conditionalFormatting sqref="BB17">
    <cfRule type="expression" dxfId="417" priority="420" stopIfTrue="1">
      <formula>AND(NOT(ISBLANK(BB$7)),BB17&gt;BB$7)</formula>
    </cfRule>
  </conditionalFormatting>
  <conditionalFormatting sqref="BB17">
    <cfRule type="expression" dxfId="416" priority="419" stopIfTrue="1">
      <formula>AND(NOT(ISBLANK(BB$7)),BB17&gt;BB$7)</formula>
    </cfRule>
  </conditionalFormatting>
  <conditionalFormatting sqref="BB17">
    <cfRule type="expression" dxfId="415" priority="418" stopIfTrue="1">
      <formula>AND(NOT(ISBLANK(BB$7)),BB17&gt;BB$7)</formula>
    </cfRule>
  </conditionalFormatting>
  <conditionalFormatting sqref="BK17">
    <cfRule type="expression" dxfId="414" priority="417" stopIfTrue="1">
      <formula>AND(NOT(ISBLANK(BI$7)),BK17&gt;BI$7)</formula>
    </cfRule>
  </conditionalFormatting>
  <conditionalFormatting sqref="AT17">
    <cfRule type="expression" dxfId="413" priority="416" stopIfTrue="1">
      <formula>AND(NOT(ISBLANK(AT$7)),AT17&gt;AT$7)</formula>
    </cfRule>
  </conditionalFormatting>
  <conditionalFormatting sqref="AT17">
    <cfRule type="expression" dxfId="412" priority="415" stopIfTrue="1">
      <formula>AND(NOT(ISBLANK(AT$7)),AT17&gt;AT$7)</formula>
    </cfRule>
  </conditionalFormatting>
  <conditionalFormatting sqref="AT17">
    <cfRule type="expression" dxfId="411" priority="414" stopIfTrue="1">
      <formula>AND(NOT(ISBLANK(AT$7)),AT17&gt;AT$7)</formula>
    </cfRule>
  </conditionalFormatting>
  <conditionalFormatting sqref="AT17">
    <cfRule type="expression" dxfId="410" priority="413" stopIfTrue="1">
      <formula>AND(NOT(ISBLANK(AT$7)),AT17&gt;AT$7)</formula>
    </cfRule>
  </conditionalFormatting>
  <conditionalFormatting sqref="CB16">
    <cfRule type="expression" dxfId="409" priority="412" stopIfTrue="1">
      <formula>AND(NOT(ISBLANK(CB$7)),CB16&gt;CB$7)</formula>
    </cfRule>
  </conditionalFormatting>
  <conditionalFormatting sqref="CB16">
    <cfRule type="expression" dxfId="408" priority="411" stopIfTrue="1">
      <formula>AND(NOT(ISBLANK(CB$7)),CB16&gt;CB$7)</formula>
    </cfRule>
  </conditionalFormatting>
  <conditionalFormatting sqref="BZ16">
    <cfRule type="expression" dxfId="407" priority="410" stopIfTrue="1">
      <formula>AND(NOT(ISBLANK(BZ$7)),BZ16&gt;BZ$7)</formula>
    </cfRule>
  </conditionalFormatting>
  <conditionalFormatting sqref="BZ16">
    <cfRule type="expression" dxfId="406" priority="409" stopIfTrue="1">
      <formula>AND(NOT(ISBLANK(BZ$7)),BZ16&gt;BZ$7)</formula>
    </cfRule>
  </conditionalFormatting>
  <conditionalFormatting sqref="BX16">
    <cfRule type="expression" dxfId="405" priority="408" stopIfTrue="1">
      <formula>AND(NOT(ISBLANK(BX$7)),BX16&gt;BX$7)</formula>
    </cfRule>
  </conditionalFormatting>
  <conditionalFormatting sqref="BX16">
    <cfRule type="expression" dxfId="404" priority="407" stopIfTrue="1">
      <formula>AND(NOT(ISBLANK(BX$7)),BX16&gt;BX$7)</formula>
    </cfRule>
  </conditionalFormatting>
  <conditionalFormatting sqref="BV16">
    <cfRule type="expression" dxfId="403" priority="406" stopIfTrue="1">
      <formula>AND(NOT(ISBLANK(BV$7)),BV16&gt;BV$7)</formula>
    </cfRule>
  </conditionalFormatting>
  <conditionalFormatting sqref="BV16">
    <cfRule type="expression" dxfId="402" priority="405" stopIfTrue="1">
      <formula>AND(NOT(ISBLANK(BV$7)),BV16&gt;BV$7)</formula>
    </cfRule>
  </conditionalFormatting>
  <conditionalFormatting sqref="BT16">
    <cfRule type="expression" dxfId="401" priority="404" stopIfTrue="1">
      <formula>AND(NOT(ISBLANK(BT$7)),BT16&gt;BT$7)</formula>
    </cfRule>
  </conditionalFormatting>
  <conditionalFormatting sqref="BT16">
    <cfRule type="expression" dxfId="400" priority="403" stopIfTrue="1">
      <formula>AND(NOT(ISBLANK(BT$7)),BT16&gt;BT$7)</formula>
    </cfRule>
  </conditionalFormatting>
  <conditionalFormatting sqref="BR16">
    <cfRule type="expression" dxfId="399" priority="402" stopIfTrue="1">
      <formula>AND(NOT(ISBLANK(BR$7)),BR16&gt;BR$7)</formula>
    </cfRule>
  </conditionalFormatting>
  <conditionalFormatting sqref="BR16">
    <cfRule type="expression" dxfId="398" priority="401" stopIfTrue="1">
      <formula>AND(NOT(ISBLANK(BR$7)),BR16&gt;BR$7)</formula>
    </cfRule>
  </conditionalFormatting>
  <conditionalFormatting sqref="BP16">
    <cfRule type="expression" dxfId="397" priority="400" stopIfTrue="1">
      <formula>AND(NOT(ISBLANK(BP$7)),BP16&gt;BP$7)</formula>
    </cfRule>
  </conditionalFormatting>
  <conditionalFormatting sqref="BP16">
    <cfRule type="expression" dxfId="396" priority="399" stopIfTrue="1">
      <formula>AND(NOT(ISBLANK(BP$7)),BP16&gt;BP$7)</formula>
    </cfRule>
  </conditionalFormatting>
  <conditionalFormatting sqref="AZ16">
    <cfRule type="expression" dxfId="395" priority="398" stopIfTrue="1">
      <formula>AND(NOT(ISBLANK(AZ$7)),AZ16&gt;AZ$7)</formula>
    </cfRule>
  </conditionalFormatting>
  <conditionalFormatting sqref="AZ16">
    <cfRule type="expression" dxfId="394" priority="397" stopIfTrue="1">
      <formula>AND(NOT(ISBLANK(AZ$7)),AZ16&gt;AZ$7)</formula>
    </cfRule>
  </conditionalFormatting>
  <conditionalFormatting sqref="AX16">
    <cfRule type="expression" dxfId="393" priority="396" stopIfTrue="1">
      <formula>AND(NOT(ISBLANK(AX$7)),AX16&gt;AX$7)</formula>
    </cfRule>
  </conditionalFormatting>
  <conditionalFormatting sqref="AX16">
    <cfRule type="expression" dxfId="392" priority="395" stopIfTrue="1">
      <formula>AND(NOT(ISBLANK(AX$7)),AX16&gt;AX$7)</formula>
    </cfRule>
  </conditionalFormatting>
  <conditionalFormatting sqref="AV16">
    <cfRule type="expression" dxfId="391" priority="394" stopIfTrue="1">
      <formula>AND(NOT(ISBLANK(AV$7)),AV16&gt;AV$7)</formula>
    </cfRule>
  </conditionalFormatting>
  <conditionalFormatting sqref="AV16">
    <cfRule type="expression" dxfId="390" priority="393" stopIfTrue="1">
      <formula>AND(NOT(ISBLANK(AV$7)),AV16&gt;AV$7)</formula>
    </cfRule>
  </conditionalFormatting>
  <conditionalFormatting sqref="AU16">
    <cfRule type="expression" dxfId="389" priority="392" stopIfTrue="1">
      <formula>AND(NOT(ISBLANK(AT$7)),AU16&gt;AT$7)</formula>
    </cfRule>
  </conditionalFormatting>
  <conditionalFormatting sqref="AU16">
    <cfRule type="expression" dxfId="388" priority="391" stopIfTrue="1">
      <formula>AND(NOT(ISBLANK(AT$7)),AU16&gt;AT$7)</formula>
    </cfRule>
  </conditionalFormatting>
  <conditionalFormatting sqref="AR16">
    <cfRule type="expression" dxfId="387" priority="390" stopIfTrue="1">
      <formula>AND(NOT(ISBLANK(AR$7)),AR16&gt;AR$7)</formula>
    </cfRule>
  </conditionalFormatting>
  <conditionalFormatting sqref="AR16">
    <cfRule type="expression" dxfId="386" priority="389" stopIfTrue="1">
      <formula>AND(NOT(ISBLANK(AR$7)),AR16&gt;AR$7)</formula>
    </cfRule>
  </conditionalFormatting>
  <conditionalFormatting sqref="AP16">
    <cfRule type="expression" dxfId="385" priority="388" stopIfTrue="1">
      <formula>AND(NOT(ISBLANK(AP$7)),AP16&gt;AP$7)</formula>
    </cfRule>
  </conditionalFormatting>
  <conditionalFormatting sqref="AP16">
    <cfRule type="expression" dxfId="384" priority="387" stopIfTrue="1">
      <formula>AND(NOT(ISBLANK(AP$7)),AP16&gt;AP$7)</formula>
    </cfRule>
  </conditionalFormatting>
  <conditionalFormatting sqref="AN16">
    <cfRule type="expression" dxfId="383" priority="386" stopIfTrue="1">
      <formula>AND(NOT(ISBLANK(AN$7)),AN16&gt;AN$7)</formula>
    </cfRule>
  </conditionalFormatting>
  <conditionalFormatting sqref="AN16">
    <cfRule type="expression" dxfId="382" priority="385" stopIfTrue="1">
      <formula>AND(NOT(ISBLANK(AN$7)),AN16&gt;AN$7)</formula>
    </cfRule>
  </conditionalFormatting>
  <conditionalFormatting sqref="AL16">
    <cfRule type="expression" dxfId="381" priority="384" stopIfTrue="1">
      <formula>AND(NOT(ISBLANK(AL$7)),AL16&gt;AL$7)</formula>
    </cfRule>
  </conditionalFormatting>
  <conditionalFormatting sqref="AL16">
    <cfRule type="expression" dxfId="380" priority="383" stopIfTrue="1">
      <formula>AND(NOT(ISBLANK(AL$7)),AL16&gt;AL$7)</formula>
    </cfRule>
  </conditionalFormatting>
  <conditionalFormatting sqref="AJ16">
    <cfRule type="expression" dxfId="379" priority="382" stopIfTrue="1">
      <formula>AND(NOT(ISBLANK(AJ$7)),AJ16&gt;AJ$7)</formula>
    </cfRule>
  </conditionalFormatting>
  <conditionalFormatting sqref="AJ16">
    <cfRule type="expression" dxfId="378" priority="381" stopIfTrue="1">
      <formula>AND(NOT(ISBLANK(AJ$7)),AJ16&gt;AJ$7)</formula>
    </cfRule>
  </conditionalFormatting>
  <conditionalFormatting sqref="AH16">
    <cfRule type="expression" dxfId="377" priority="380" stopIfTrue="1">
      <formula>AND(NOT(ISBLANK(AH$7)),AH16&gt;AH$7)</formula>
    </cfRule>
  </conditionalFormatting>
  <conditionalFormatting sqref="AH16">
    <cfRule type="expression" dxfId="376" priority="379" stopIfTrue="1">
      <formula>AND(NOT(ISBLANK(AH$7)),AH16&gt;AH$7)</formula>
    </cfRule>
  </conditionalFormatting>
  <conditionalFormatting sqref="AF16">
    <cfRule type="expression" dxfId="375" priority="378" stopIfTrue="1">
      <formula>AND(NOT(ISBLANK(AF$7)),AF16&gt;AF$7)</formula>
    </cfRule>
  </conditionalFormatting>
  <conditionalFormatting sqref="AF16">
    <cfRule type="expression" dxfId="374" priority="377" stopIfTrue="1">
      <formula>AND(NOT(ISBLANK(AF$7)),AF16&gt;AF$7)</formula>
    </cfRule>
  </conditionalFormatting>
  <conditionalFormatting sqref="AD16">
    <cfRule type="expression" dxfId="373" priority="376" stopIfTrue="1">
      <formula>AND(NOT(ISBLANK(AD$7)),AD16&gt;AD$7)</formula>
    </cfRule>
  </conditionalFormatting>
  <conditionalFormatting sqref="AD16">
    <cfRule type="expression" dxfId="372" priority="375" stopIfTrue="1">
      <formula>AND(NOT(ISBLANK(AD$7)),AD16&gt;AD$7)</formula>
    </cfRule>
  </conditionalFormatting>
  <conditionalFormatting sqref="AB16">
    <cfRule type="expression" dxfId="371" priority="374" stopIfTrue="1">
      <formula>AND(NOT(ISBLANK(AB$7)),AB16&gt;AB$7)</formula>
    </cfRule>
  </conditionalFormatting>
  <conditionalFormatting sqref="AB16">
    <cfRule type="expression" dxfId="370" priority="373" stopIfTrue="1">
      <formula>AND(NOT(ISBLANK(AB$7)),AB16&gt;AB$7)</formula>
    </cfRule>
  </conditionalFormatting>
  <conditionalFormatting sqref="Z16">
    <cfRule type="expression" dxfId="369" priority="372" stopIfTrue="1">
      <formula>AND(NOT(ISBLANK(Z$7)),Z16&gt;Z$7)</formula>
    </cfRule>
  </conditionalFormatting>
  <conditionalFormatting sqref="Z16">
    <cfRule type="expression" dxfId="368" priority="371" stopIfTrue="1">
      <formula>AND(NOT(ISBLANK(Z$7)),Z16&gt;Z$7)</formula>
    </cfRule>
  </conditionalFormatting>
  <conditionalFormatting sqref="X16">
    <cfRule type="expression" dxfId="367" priority="370" stopIfTrue="1">
      <formula>AND(NOT(ISBLANK(X$7)),X16&gt;X$7)</formula>
    </cfRule>
  </conditionalFormatting>
  <conditionalFormatting sqref="X16">
    <cfRule type="expression" dxfId="366" priority="369" stopIfTrue="1">
      <formula>AND(NOT(ISBLANK(X$7)),X16&gt;X$7)</formula>
    </cfRule>
  </conditionalFormatting>
  <conditionalFormatting sqref="V16">
    <cfRule type="expression" dxfId="365" priority="368" stopIfTrue="1">
      <formula>AND(NOT(ISBLANK(V$7)),V16&gt;V$7)</formula>
    </cfRule>
  </conditionalFormatting>
  <conditionalFormatting sqref="V16">
    <cfRule type="expression" dxfId="364" priority="367" stopIfTrue="1">
      <formula>AND(NOT(ISBLANK(V$7)),V16&gt;V$7)</formula>
    </cfRule>
  </conditionalFormatting>
  <conditionalFormatting sqref="V16">
    <cfRule type="expression" dxfId="363" priority="366" stopIfTrue="1">
      <formula>AND(NOT(ISBLANK(V$7)),V16&gt;V$7)</formula>
    </cfRule>
  </conditionalFormatting>
  <conditionalFormatting sqref="V16">
    <cfRule type="expression" dxfId="362" priority="365" stopIfTrue="1">
      <formula>AND(NOT(ISBLANK(V$7)),V16&gt;V$7)</formula>
    </cfRule>
  </conditionalFormatting>
  <conditionalFormatting sqref="Z16">
    <cfRule type="expression" dxfId="361" priority="364" stopIfTrue="1">
      <formula>AND(NOT(ISBLANK(Z$7)),Z16&gt;Z$7)</formula>
    </cfRule>
  </conditionalFormatting>
  <conditionalFormatting sqref="Z16">
    <cfRule type="expression" dxfId="360" priority="363" stopIfTrue="1">
      <formula>AND(NOT(ISBLANK(Z$7)),Z16&gt;Z$7)</formula>
    </cfRule>
  </conditionalFormatting>
  <conditionalFormatting sqref="Z16">
    <cfRule type="expression" dxfId="359" priority="362" stopIfTrue="1">
      <formula>AND(NOT(ISBLANK(Z$7)),Z16&gt;Z$7)</formula>
    </cfRule>
  </conditionalFormatting>
  <conditionalFormatting sqref="Z16">
    <cfRule type="expression" dxfId="358" priority="361" stopIfTrue="1">
      <formula>AND(NOT(ISBLANK(Z$7)),Z16&gt;Z$7)</formula>
    </cfRule>
  </conditionalFormatting>
  <conditionalFormatting sqref="Z16">
    <cfRule type="expression" dxfId="357" priority="360" stopIfTrue="1">
      <formula>AND(NOT(ISBLANK(Z$7)),Z16&gt;Z$7)</formula>
    </cfRule>
  </conditionalFormatting>
  <conditionalFormatting sqref="Z16">
    <cfRule type="expression" dxfId="356" priority="359" stopIfTrue="1">
      <formula>AND(NOT(ISBLANK(Z$7)),Z16&gt;Z$7)</formula>
    </cfRule>
  </conditionalFormatting>
  <conditionalFormatting sqref="X16">
    <cfRule type="expression" dxfId="355" priority="358" stopIfTrue="1">
      <formula>AND(NOT(ISBLANK(X$7)),X16&gt;X$7)</formula>
    </cfRule>
  </conditionalFormatting>
  <conditionalFormatting sqref="X16">
    <cfRule type="expression" dxfId="354" priority="357" stopIfTrue="1">
      <formula>AND(NOT(ISBLANK(X$7)),X16&gt;X$7)</formula>
    </cfRule>
  </conditionalFormatting>
  <conditionalFormatting sqref="X16">
    <cfRule type="expression" dxfId="353" priority="356" stopIfTrue="1">
      <formula>AND(NOT(ISBLANK(X$7)),X16&gt;X$7)</formula>
    </cfRule>
  </conditionalFormatting>
  <conditionalFormatting sqref="X16">
    <cfRule type="expression" dxfId="352" priority="355" stopIfTrue="1">
      <formula>AND(NOT(ISBLANK(X$7)),X16&gt;X$7)</formula>
    </cfRule>
  </conditionalFormatting>
  <conditionalFormatting sqref="X16">
    <cfRule type="expression" dxfId="351" priority="354" stopIfTrue="1">
      <formula>AND(NOT(ISBLANK(X$7)),X16&gt;X$7)</formula>
    </cfRule>
  </conditionalFormatting>
  <conditionalFormatting sqref="V16">
    <cfRule type="expression" dxfId="350" priority="353" stopIfTrue="1">
      <formula>AND(NOT(ISBLANK(V$7)),V16&gt;V$7)</formula>
    </cfRule>
  </conditionalFormatting>
  <conditionalFormatting sqref="V16">
    <cfRule type="expression" dxfId="349" priority="352" stopIfTrue="1">
      <formula>AND(NOT(ISBLANK(V$7)),V16&gt;V$7)</formula>
    </cfRule>
  </conditionalFormatting>
  <conditionalFormatting sqref="V16">
    <cfRule type="expression" dxfId="348" priority="351" stopIfTrue="1">
      <formula>AND(NOT(ISBLANK(V$7)),V16&gt;V$7)</formula>
    </cfRule>
  </conditionalFormatting>
  <conditionalFormatting sqref="V16">
    <cfRule type="expression" dxfId="347" priority="350" stopIfTrue="1">
      <formula>AND(NOT(ISBLANK(V$7)),V16&gt;V$7)</formula>
    </cfRule>
  </conditionalFormatting>
  <conditionalFormatting sqref="V16">
    <cfRule type="expression" dxfId="346" priority="349" stopIfTrue="1">
      <formula>AND(NOT(ISBLANK(V$7)),V16&gt;V$7)</formula>
    </cfRule>
  </conditionalFormatting>
  <conditionalFormatting sqref="V16">
    <cfRule type="expression" dxfId="345" priority="348" stopIfTrue="1">
      <formula>AND(NOT(ISBLANK(V$7)),V16&gt;V$7)</formula>
    </cfRule>
  </conditionalFormatting>
  <conditionalFormatting sqref="V16">
    <cfRule type="expression" dxfId="344" priority="347" stopIfTrue="1">
      <formula>AND(NOT(ISBLANK(V$7)),V16&gt;V$7)</formula>
    </cfRule>
  </conditionalFormatting>
  <conditionalFormatting sqref="BN16">
    <cfRule type="expression" dxfId="343" priority="346" stopIfTrue="1">
      <formula>AND(NOT(ISBLANK(BN$7)),BN16&gt;BN$7)</formula>
    </cfRule>
  </conditionalFormatting>
  <conditionalFormatting sqref="BN16">
    <cfRule type="expression" dxfId="342" priority="345" stopIfTrue="1">
      <formula>AND(NOT(ISBLANK(BN$7)),BN16&gt;BN$7)</formula>
    </cfRule>
  </conditionalFormatting>
  <conditionalFormatting sqref="BN16">
    <cfRule type="expression" dxfId="341" priority="344" stopIfTrue="1">
      <formula>AND(NOT(ISBLANK(BN$7)),BN16&gt;BN$7)</formula>
    </cfRule>
  </conditionalFormatting>
  <conditionalFormatting sqref="BL16">
    <cfRule type="expression" dxfId="340" priority="343" stopIfTrue="1">
      <formula>AND(NOT(ISBLANK(BL$7)),BL16&gt;BL$7)</formula>
    </cfRule>
  </conditionalFormatting>
  <conditionalFormatting sqref="BL16">
    <cfRule type="expression" dxfId="339" priority="342" stopIfTrue="1">
      <formula>AND(NOT(ISBLANK(BL$7)),BL16&gt;BL$7)</formula>
    </cfRule>
  </conditionalFormatting>
  <conditionalFormatting sqref="BL16">
    <cfRule type="expression" dxfId="338" priority="341" stopIfTrue="1">
      <formula>AND(NOT(ISBLANK(BL$7)),BL16&gt;BL$7)</formula>
    </cfRule>
  </conditionalFormatting>
  <conditionalFormatting sqref="BJ16">
    <cfRule type="expression" dxfId="337" priority="340" stopIfTrue="1">
      <formula>AND(NOT(ISBLANK(BJ$7)),BJ16&gt;BJ$7)</formula>
    </cfRule>
  </conditionalFormatting>
  <conditionalFormatting sqref="BJ16">
    <cfRule type="expression" dxfId="336" priority="339" stopIfTrue="1">
      <formula>AND(NOT(ISBLANK(BJ$7)),BJ16&gt;BJ$7)</formula>
    </cfRule>
  </conditionalFormatting>
  <conditionalFormatting sqref="BJ16">
    <cfRule type="expression" dxfId="335" priority="338" stopIfTrue="1">
      <formula>AND(NOT(ISBLANK(BJ$7)),BJ16&gt;BJ$7)</formula>
    </cfRule>
  </conditionalFormatting>
  <conditionalFormatting sqref="BH16">
    <cfRule type="expression" dxfId="334" priority="337" stopIfTrue="1">
      <formula>AND(NOT(ISBLANK(BH$7)),BH16&gt;BH$7)</formula>
    </cfRule>
  </conditionalFormatting>
  <conditionalFormatting sqref="BH16">
    <cfRule type="expression" dxfId="333" priority="336" stopIfTrue="1">
      <formula>AND(NOT(ISBLANK(BH$7)),BH16&gt;BH$7)</formula>
    </cfRule>
  </conditionalFormatting>
  <conditionalFormatting sqref="BH16">
    <cfRule type="expression" dxfId="332" priority="335" stopIfTrue="1">
      <formula>AND(NOT(ISBLANK(BH$7)),BH16&gt;BH$7)</formula>
    </cfRule>
  </conditionalFormatting>
  <conditionalFormatting sqref="BF16">
    <cfRule type="expression" dxfId="331" priority="334" stopIfTrue="1">
      <formula>AND(NOT(ISBLANK(BF$7)),BF16&gt;BF$7)</formula>
    </cfRule>
  </conditionalFormatting>
  <conditionalFormatting sqref="BF16">
    <cfRule type="expression" dxfId="330" priority="333" stopIfTrue="1">
      <formula>AND(NOT(ISBLANK(BF$7)),BF16&gt;BF$7)</formula>
    </cfRule>
  </conditionalFormatting>
  <conditionalFormatting sqref="BF16">
    <cfRule type="expression" dxfId="329" priority="332" stopIfTrue="1">
      <formula>AND(NOT(ISBLANK(BF$7)),BF16&gt;BF$7)</formula>
    </cfRule>
  </conditionalFormatting>
  <conditionalFormatting sqref="BD16">
    <cfRule type="expression" dxfId="328" priority="331" stopIfTrue="1">
      <formula>AND(NOT(ISBLANK(BD$7)),BD16&gt;BD$7)</formula>
    </cfRule>
  </conditionalFormatting>
  <conditionalFormatting sqref="BD16">
    <cfRule type="expression" dxfId="327" priority="330" stopIfTrue="1">
      <formula>AND(NOT(ISBLANK(BD$7)),BD16&gt;BD$7)</formula>
    </cfRule>
  </conditionalFormatting>
  <conditionalFormatting sqref="BD16">
    <cfRule type="expression" dxfId="326" priority="329" stopIfTrue="1">
      <formula>AND(NOT(ISBLANK(BD$7)),BD16&gt;BD$7)</formula>
    </cfRule>
  </conditionalFormatting>
  <conditionalFormatting sqref="BB16">
    <cfRule type="expression" dxfId="325" priority="328" stopIfTrue="1">
      <formula>AND(NOT(ISBLANK(BB$7)),BB16&gt;BB$7)</formula>
    </cfRule>
  </conditionalFormatting>
  <conditionalFormatting sqref="BB16">
    <cfRule type="expression" dxfId="324" priority="327" stopIfTrue="1">
      <formula>AND(NOT(ISBLANK(BB$7)),BB16&gt;BB$7)</formula>
    </cfRule>
  </conditionalFormatting>
  <conditionalFormatting sqref="BB16">
    <cfRule type="expression" dxfId="323" priority="326" stopIfTrue="1">
      <formula>AND(NOT(ISBLANK(BB$7)),BB16&gt;BB$7)</formula>
    </cfRule>
  </conditionalFormatting>
  <conditionalFormatting sqref="BK16">
    <cfRule type="expression" dxfId="322" priority="325" stopIfTrue="1">
      <formula>AND(NOT(ISBLANK(BI$7)),BK16&gt;BI$7)</formula>
    </cfRule>
  </conditionalFormatting>
  <conditionalFormatting sqref="CB16">
    <cfRule type="expression" dxfId="321" priority="324" stopIfTrue="1">
      <formula>AND(NOT(ISBLANK(CB$7)),CB16&gt;CB$7)</formula>
    </cfRule>
  </conditionalFormatting>
  <conditionalFormatting sqref="CB16">
    <cfRule type="expression" dxfId="320" priority="323" stopIfTrue="1">
      <formula>AND(NOT(ISBLANK(CB$7)),CB16&gt;CB$7)</formula>
    </cfRule>
  </conditionalFormatting>
  <conditionalFormatting sqref="BZ16">
    <cfRule type="expression" dxfId="319" priority="322" stopIfTrue="1">
      <formula>AND(NOT(ISBLANK(BZ$7)),BZ16&gt;BZ$7)</formula>
    </cfRule>
  </conditionalFormatting>
  <conditionalFormatting sqref="BZ16">
    <cfRule type="expression" dxfId="318" priority="321" stopIfTrue="1">
      <formula>AND(NOT(ISBLANK(BZ$7)),BZ16&gt;BZ$7)</formula>
    </cfRule>
  </conditionalFormatting>
  <conditionalFormatting sqref="BX16">
    <cfRule type="expression" dxfId="317" priority="320" stopIfTrue="1">
      <formula>AND(NOT(ISBLANK(BX$7)),BX16&gt;BX$7)</formula>
    </cfRule>
  </conditionalFormatting>
  <conditionalFormatting sqref="BX16">
    <cfRule type="expression" dxfId="316" priority="319" stopIfTrue="1">
      <formula>AND(NOT(ISBLANK(BX$7)),BX16&gt;BX$7)</formula>
    </cfRule>
  </conditionalFormatting>
  <conditionalFormatting sqref="BV16">
    <cfRule type="expression" dxfId="315" priority="318" stopIfTrue="1">
      <formula>AND(NOT(ISBLANK(BV$7)),BV16&gt;BV$7)</formula>
    </cfRule>
  </conditionalFormatting>
  <conditionalFormatting sqref="BV16">
    <cfRule type="expression" dxfId="314" priority="317" stopIfTrue="1">
      <formula>AND(NOT(ISBLANK(BV$7)),BV16&gt;BV$7)</formula>
    </cfRule>
  </conditionalFormatting>
  <conditionalFormatting sqref="BT16">
    <cfRule type="expression" dxfId="313" priority="316" stopIfTrue="1">
      <formula>AND(NOT(ISBLANK(BT$7)),BT16&gt;BT$7)</formula>
    </cfRule>
  </conditionalFormatting>
  <conditionalFormatting sqref="BT16">
    <cfRule type="expression" dxfId="312" priority="315" stopIfTrue="1">
      <formula>AND(NOT(ISBLANK(BT$7)),BT16&gt;BT$7)</formula>
    </cfRule>
  </conditionalFormatting>
  <conditionalFormatting sqref="BR16">
    <cfRule type="expression" dxfId="311" priority="314" stopIfTrue="1">
      <formula>AND(NOT(ISBLANK(BR$7)),BR16&gt;BR$7)</formula>
    </cfRule>
  </conditionalFormatting>
  <conditionalFormatting sqref="BR16">
    <cfRule type="expression" dxfId="310" priority="313" stopIfTrue="1">
      <formula>AND(NOT(ISBLANK(BR$7)),BR16&gt;BR$7)</formula>
    </cfRule>
  </conditionalFormatting>
  <conditionalFormatting sqref="BP16">
    <cfRule type="expression" dxfId="309" priority="312" stopIfTrue="1">
      <formula>AND(NOT(ISBLANK(BP$7)),BP16&gt;BP$7)</formula>
    </cfRule>
  </conditionalFormatting>
  <conditionalFormatting sqref="BP16">
    <cfRule type="expression" dxfId="308" priority="311" stopIfTrue="1">
      <formula>AND(NOT(ISBLANK(BP$7)),BP16&gt;BP$7)</formula>
    </cfRule>
  </conditionalFormatting>
  <conditionalFormatting sqref="AZ16">
    <cfRule type="expression" dxfId="307" priority="310" stopIfTrue="1">
      <formula>AND(NOT(ISBLANK(AZ$7)),AZ16&gt;AZ$7)</formula>
    </cfRule>
  </conditionalFormatting>
  <conditionalFormatting sqref="AZ16">
    <cfRule type="expression" dxfId="306" priority="309" stopIfTrue="1">
      <formula>AND(NOT(ISBLANK(AZ$7)),AZ16&gt;AZ$7)</formula>
    </cfRule>
  </conditionalFormatting>
  <conditionalFormatting sqref="AX16">
    <cfRule type="expression" dxfId="305" priority="308" stopIfTrue="1">
      <formula>AND(NOT(ISBLANK(AX$7)),AX16&gt;AX$7)</formula>
    </cfRule>
  </conditionalFormatting>
  <conditionalFormatting sqref="AX16">
    <cfRule type="expression" dxfId="304" priority="307" stopIfTrue="1">
      <formula>AND(NOT(ISBLANK(AX$7)),AX16&gt;AX$7)</formula>
    </cfRule>
  </conditionalFormatting>
  <conditionalFormatting sqref="AV16">
    <cfRule type="expression" dxfId="303" priority="306" stopIfTrue="1">
      <formula>AND(NOT(ISBLANK(AV$7)),AV16&gt;AV$7)</formula>
    </cfRule>
  </conditionalFormatting>
  <conditionalFormatting sqref="AV16">
    <cfRule type="expression" dxfId="302" priority="305" stopIfTrue="1">
      <formula>AND(NOT(ISBLANK(AV$7)),AV16&gt;AV$7)</formula>
    </cfRule>
  </conditionalFormatting>
  <conditionalFormatting sqref="AU16">
    <cfRule type="expression" dxfId="301" priority="304" stopIfTrue="1">
      <formula>AND(NOT(ISBLANK(AT$7)),AU16&gt;AT$7)</formula>
    </cfRule>
  </conditionalFormatting>
  <conditionalFormatting sqref="AU16">
    <cfRule type="expression" dxfId="300" priority="303" stopIfTrue="1">
      <formula>AND(NOT(ISBLANK(AT$7)),AU16&gt;AT$7)</formula>
    </cfRule>
  </conditionalFormatting>
  <conditionalFormatting sqref="AR16">
    <cfRule type="expression" dxfId="299" priority="302" stopIfTrue="1">
      <formula>AND(NOT(ISBLANK(AR$7)),AR16&gt;AR$7)</formula>
    </cfRule>
  </conditionalFormatting>
  <conditionalFormatting sqref="AR16">
    <cfRule type="expression" dxfId="298" priority="301" stopIfTrue="1">
      <formula>AND(NOT(ISBLANK(AR$7)),AR16&gt;AR$7)</formula>
    </cfRule>
  </conditionalFormatting>
  <conditionalFormatting sqref="AP16">
    <cfRule type="expression" dxfId="297" priority="300" stopIfTrue="1">
      <formula>AND(NOT(ISBLANK(AP$7)),AP16&gt;AP$7)</formula>
    </cfRule>
  </conditionalFormatting>
  <conditionalFormatting sqref="AP16">
    <cfRule type="expression" dxfId="296" priority="299" stopIfTrue="1">
      <formula>AND(NOT(ISBLANK(AP$7)),AP16&gt;AP$7)</formula>
    </cfRule>
  </conditionalFormatting>
  <conditionalFormatting sqref="AN16">
    <cfRule type="expression" dxfId="295" priority="298" stopIfTrue="1">
      <formula>AND(NOT(ISBLANK(AN$7)),AN16&gt;AN$7)</formula>
    </cfRule>
  </conditionalFormatting>
  <conditionalFormatting sqref="AN16">
    <cfRule type="expression" dxfId="294" priority="297" stopIfTrue="1">
      <formula>AND(NOT(ISBLANK(AN$7)),AN16&gt;AN$7)</formula>
    </cfRule>
  </conditionalFormatting>
  <conditionalFormatting sqref="AL16">
    <cfRule type="expression" dxfId="293" priority="296" stopIfTrue="1">
      <formula>AND(NOT(ISBLANK(AL$7)),AL16&gt;AL$7)</formula>
    </cfRule>
  </conditionalFormatting>
  <conditionalFormatting sqref="AL16">
    <cfRule type="expression" dxfId="292" priority="295" stopIfTrue="1">
      <formula>AND(NOT(ISBLANK(AL$7)),AL16&gt;AL$7)</formula>
    </cfRule>
  </conditionalFormatting>
  <conditionalFormatting sqref="AJ16">
    <cfRule type="expression" dxfId="291" priority="294" stopIfTrue="1">
      <formula>AND(NOT(ISBLANK(AJ$7)),AJ16&gt;AJ$7)</formula>
    </cfRule>
  </conditionalFormatting>
  <conditionalFormatting sqref="AJ16">
    <cfRule type="expression" dxfId="290" priority="293" stopIfTrue="1">
      <formula>AND(NOT(ISBLANK(AJ$7)),AJ16&gt;AJ$7)</formula>
    </cfRule>
  </conditionalFormatting>
  <conditionalFormatting sqref="AH16">
    <cfRule type="expression" dxfId="289" priority="292" stopIfTrue="1">
      <formula>AND(NOT(ISBLANK(AH$7)),AH16&gt;AH$7)</formula>
    </cfRule>
  </conditionalFormatting>
  <conditionalFormatting sqref="AH16">
    <cfRule type="expression" dxfId="288" priority="291" stopIfTrue="1">
      <formula>AND(NOT(ISBLANK(AH$7)),AH16&gt;AH$7)</formula>
    </cfRule>
  </conditionalFormatting>
  <conditionalFormatting sqref="AF16">
    <cfRule type="expression" dxfId="287" priority="290" stopIfTrue="1">
      <formula>AND(NOT(ISBLANK(AF$7)),AF16&gt;AF$7)</formula>
    </cfRule>
  </conditionalFormatting>
  <conditionalFormatting sqref="AF16">
    <cfRule type="expression" dxfId="286" priority="289" stopIfTrue="1">
      <formula>AND(NOT(ISBLANK(AF$7)),AF16&gt;AF$7)</formula>
    </cfRule>
  </conditionalFormatting>
  <conditionalFormatting sqref="AD16">
    <cfRule type="expression" dxfId="285" priority="288" stopIfTrue="1">
      <formula>AND(NOT(ISBLANK(AD$7)),AD16&gt;AD$7)</formula>
    </cfRule>
  </conditionalFormatting>
  <conditionalFormatting sqref="AD16">
    <cfRule type="expression" dxfId="284" priority="287" stopIfTrue="1">
      <formula>AND(NOT(ISBLANK(AD$7)),AD16&gt;AD$7)</formula>
    </cfRule>
  </conditionalFormatting>
  <conditionalFormatting sqref="AB16">
    <cfRule type="expression" dxfId="283" priority="286" stopIfTrue="1">
      <formula>AND(NOT(ISBLANK(AB$7)),AB16&gt;AB$7)</formula>
    </cfRule>
  </conditionalFormatting>
  <conditionalFormatting sqref="AB16">
    <cfRule type="expression" dxfId="282" priority="285" stopIfTrue="1">
      <formula>AND(NOT(ISBLANK(AB$7)),AB16&gt;AB$7)</formula>
    </cfRule>
  </conditionalFormatting>
  <conditionalFormatting sqref="Z16">
    <cfRule type="expression" dxfId="281" priority="284" stopIfTrue="1">
      <formula>AND(NOT(ISBLANK(Z$7)),Z16&gt;Z$7)</formula>
    </cfRule>
  </conditionalFormatting>
  <conditionalFormatting sqref="Z16">
    <cfRule type="expression" dxfId="280" priority="283" stopIfTrue="1">
      <formula>AND(NOT(ISBLANK(Z$7)),Z16&gt;Z$7)</formula>
    </cfRule>
  </conditionalFormatting>
  <conditionalFormatting sqref="X16">
    <cfRule type="expression" dxfId="279" priority="282" stopIfTrue="1">
      <formula>AND(NOT(ISBLANK(X$7)),X16&gt;X$7)</formula>
    </cfRule>
  </conditionalFormatting>
  <conditionalFormatting sqref="X16">
    <cfRule type="expression" dxfId="278" priority="281" stopIfTrue="1">
      <formula>AND(NOT(ISBLANK(X$7)),X16&gt;X$7)</formula>
    </cfRule>
  </conditionalFormatting>
  <conditionalFormatting sqref="V16">
    <cfRule type="expression" dxfId="277" priority="280" stopIfTrue="1">
      <formula>AND(NOT(ISBLANK(V$7)),V16&gt;V$7)</formula>
    </cfRule>
  </conditionalFormatting>
  <conditionalFormatting sqref="V16">
    <cfRule type="expression" dxfId="276" priority="279" stopIfTrue="1">
      <formula>AND(NOT(ISBLANK(V$7)),V16&gt;V$7)</formula>
    </cfRule>
  </conditionalFormatting>
  <conditionalFormatting sqref="V16">
    <cfRule type="expression" dxfId="275" priority="278" stopIfTrue="1">
      <formula>AND(NOT(ISBLANK(V$7)),V16&gt;V$7)</formula>
    </cfRule>
  </conditionalFormatting>
  <conditionalFormatting sqref="V16">
    <cfRule type="expression" dxfId="274" priority="277" stopIfTrue="1">
      <formula>AND(NOT(ISBLANK(V$7)),V16&gt;V$7)</formula>
    </cfRule>
  </conditionalFormatting>
  <conditionalFormatting sqref="Z16">
    <cfRule type="expression" dxfId="273" priority="276" stopIfTrue="1">
      <formula>AND(NOT(ISBLANK(Z$7)),Z16&gt;Z$7)</formula>
    </cfRule>
  </conditionalFormatting>
  <conditionalFormatting sqref="Z16">
    <cfRule type="expression" dxfId="272" priority="275" stopIfTrue="1">
      <formula>AND(NOT(ISBLANK(Z$7)),Z16&gt;Z$7)</formula>
    </cfRule>
  </conditionalFormatting>
  <conditionalFormatting sqref="Z16">
    <cfRule type="expression" dxfId="271" priority="274" stopIfTrue="1">
      <formula>AND(NOT(ISBLANK(Z$7)),Z16&gt;Z$7)</formula>
    </cfRule>
  </conditionalFormatting>
  <conditionalFormatting sqref="Z16">
    <cfRule type="expression" dxfId="270" priority="273" stopIfTrue="1">
      <formula>AND(NOT(ISBLANK(Z$7)),Z16&gt;Z$7)</formula>
    </cfRule>
  </conditionalFormatting>
  <conditionalFormatting sqref="Z16">
    <cfRule type="expression" dxfId="269" priority="272" stopIfTrue="1">
      <formula>AND(NOT(ISBLANK(Z$7)),Z16&gt;Z$7)</formula>
    </cfRule>
  </conditionalFormatting>
  <conditionalFormatting sqref="Z16">
    <cfRule type="expression" dxfId="268" priority="271" stopIfTrue="1">
      <formula>AND(NOT(ISBLANK(Z$7)),Z16&gt;Z$7)</formula>
    </cfRule>
  </conditionalFormatting>
  <conditionalFormatting sqref="X16">
    <cfRule type="expression" dxfId="267" priority="270" stopIfTrue="1">
      <formula>AND(NOT(ISBLANK(X$7)),X16&gt;X$7)</formula>
    </cfRule>
  </conditionalFormatting>
  <conditionalFormatting sqref="X16">
    <cfRule type="expression" dxfId="266" priority="269" stopIfTrue="1">
      <formula>AND(NOT(ISBLANK(X$7)),X16&gt;X$7)</formula>
    </cfRule>
  </conditionalFormatting>
  <conditionalFormatting sqref="X16">
    <cfRule type="expression" dxfId="265" priority="268" stopIfTrue="1">
      <formula>AND(NOT(ISBLANK(X$7)),X16&gt;X$7)</formula>
    </cfRule>
  </conditionalFormatting>
  <conditionalFormatting sqref="X16">
    <cfRule type="expression" dxfId="264" priority="267" stopIfTrue="1">
      <formula>AND(NOT(ISBLANK(X$7)),X16&gt;X$7)</formula>
    </cfRule>
  </conditionalFormatting>
  <conditionalFormatting sqref="X16">
    <cfRule type="expression" dxfId="263" priority="266" stopIfTrue="1">
      <formula>AND(NOT(ISBLANK(X$7)),X16&gt;X$7)</formula>
    </cfRule>
  </conditionalFormatting>
  <conditionalFormatting sqref="V16">
    <cfRule type="expression" dxfId="262" priority="265" stopIfTrue="1">
      <formula>AND(NOT(ISBLANK(V$7)),V16&gt;V$7)</formula>
    </cfRule>
  </conditionalFormatting>
  <conditionalFormatting sqref="V16">
    <cfRule type="expression" dxfId="261" priority="264" stopIfTrue="1">
      <formula>AND(NOT(ISBLANK(V$7)),V16&gt;V$7)</formula>
    </cfRule>
  </conditionalFormatting>
  <conditionalFormatting sqref="V16">
    <cfRule type="expression" dxfId="260" priority="263" stopIfTrue="1">
      <formula>AND(NOT(ISBLANK(V$7)),V16&gt;V$7)</formula>
    </cfRule>
  </conditionalFormatting>
  <conditionalFormatting sqref="V16">
    <cfRule type="expression" dxfId="259" priority="262" stopIfTrue="1">
      <formula>AND(NOT(ISBLANK(V$7)),V16&gt;V$7)</formula>
    </cfRule>
  </conditionalFormatting>
  <conditionalFormatting sqref="V16">
    <cfRule type="expression" dxfId="258" priority="261" stopIfTrue="1">
      <formula>AND(NOT(ISBLANK(V$7)),V16&gt;V$7)</formula>
    </cfRule>
  </conditionalFormatting>
  <conditionalFormatting sqref="V16">
    <cfRule type="expression" dxfId="257" priority="260" stopIfTrue="1">
      <formula>AND(NOT(ISBLANK(V$7)),V16&gt;V$7)</formula>
    </cfRule>
  </conditionalFormatting>
  <conditionalFormatting sqref="V16">
    <cfRule type="expression" dxfId="256" priority="259" stopIfTrue="1">
      <formula>AND(NOT(ISBLANK(V$7)),V16&gt;V$7)</formula>
    </cfRule>
  </conditionalFormatting>
  <conditionalFormatting sqref="BN16">
    <cfRule type="expression" dxfId="255" priority="258" stopIfTrue="1">
      <formula>AND(NOT(ISBLANK(BN$7)),BN16&gt;BN$7)</formula>
    </cfRule>
  </conditionalFormatting>
  <conditionalFormatting sqref="BN16">
    <cfRule type="expression" dxfId="254" priority="257" stopIfTrue="1">
      <formula>AND(NOT(ISBLANK(BN$7)),BN16&gt;BN$7)</formula>
    </cfRule>
  </conditionalFormatting>
  <conditionalFormatting sqref="BN16">
    <cfRule type="expression" dxfId="253" priority="256" stopIfTrue="1">
      <formula>AND(NOT(ISBLANK(BN$7)),BN16&gt;BN$7)</formula>
    </cfRule>
  </conditionalFormatting>
  <conditionalFormatting sqref="BL16">
    <cfRule type="expression" dxfId="252" priority="255" stopIfTrue="1">
      <formula>AND(NOT(ISBLANK(BL$7)),BL16&gt;BL$7)</formula>
    </cfRule>
  </conditionalFormatting>
  <conditionalFormatting sqref="BL16">
    <cfRule type="expression" dxfId="251" priority="254" stopIfTrue="1">
      <formula>AND(NOT(ISBLANK(BL$7)),BL16&gt;BL$7)</formula>
    </cfRule>
  </conditionalFormatting>
  <conditionalFormatting sqref="BL16">
    <cfRule type="expression" dxfId="250" priority="253" stopIfTrue="1">
      <formula>AND(NOT(ISBLANK(BL$7)),BL16&gt;BL$7)</formula>
    </cfRule>
  </conditionalFormatting>
  <conditionalFormatting sqref="BJ16">
    <cfRule type="expression" dxfId="249" priority="252" stopIfTrue="1">
      <formula>AND(NOT(ISBLANK(BJ$7)),BJ16&gt;BJ$7)</formula>
    </cfRule>
  </conditionalFormatting>
  <conditionalFormatting sqref="BJ16">
    <cfRule type="expression" dxfId="248" priority="251" stopIfTrue="1">
      <formula>AND(NOT(ISBLANK(BJ$7)),BJ16&gt;BJ$7)</formula>
    </cfRule>
  </conditionalFormatting>
  <conditionalFormatting sqref="BJ16">
    <cfRule type="expression" dxfId="247" priority="250" stopIfTrue="1">
      <formula>AND(NOT(ISBLANK(BJ$7)),BJ16&gt;BJ$7)</formula>
    </cfRule>
  </conditionalFormatting>
  <conditionalFormatting sqref="BH16">
    <cfRule type="expression" dxfId="246" priority="249" stopIfTrue="1">
      <formula>AND(NOT(ISBLANK(BH$7)),BH16&gt;BH$7)</formula>
    </cfRule>
  </conditionalFormatting>
  <conditionalFormatting sqref="BH16">
    <cfRule type="expression" dxfId="245" priority="248" stopIfTrue="1">
      <formula>AND(NOT(ISBLANK(BH$7)),BH16&gt;BH$7)</formula>
    </cfRule>
  </conditionalFormatting>
  <conditionalFormatting sqref="BH16">
    <cfRule type="expression" dxfId="244" priority="247" stopIfTrue="1">
      <formula>AND(NOT(ISBLANK(BH$7)),BH16&gt;BH$7)</formula>
    </cfRule>
  </conditionalFormatting>
  <conditionalFormatting sqref="BF16">
    <cfRule type="expression" dxfId="243" priority="246" stopIfTrue="1">
      <formula>AND(NOT(ISBLANK(BF$7)),BF16&gt;BF$7)</formula>
    </cfRule>
  </conditionalFormatting>
  <conditionalFormatting sqref="BF16">
    <cfRule type="expression" dxfId="242" priority="245" stopIfTrue="1">
      <formula>AND(NOT(ISBLANK(BF$7)),BF16&gt;BF$7)</formula>
    </cfRule>
  </conditionalFormatting>
  <conditionalFormatting sqref="BF16">
    <cfRule type="expression" dxfId="241" priority="244" stopIfTrue="1">
      <formula>AND(NOT(ISBLANK(BF$7)),BF16&gt;BF$7)</formula>
    </cfRule>
  </conditionalFormatting>
  <conditionalFormatting sqref="BD16">
    <cfRule type="expression" dxfId="240" priority="243" stopIfTrue="1">
      <formula>AND(NOT(ISBLANK(BD$7)),BD16&gt;BD$7)</formula>
    </cfRule>
  </conditionalFormatting>
  <conditionalFormatting sqref="BD16">
    <cfRule type="expression" dxfId="239" priority="242" stopIfTrue="1">
      <formula>AND(NOT(ISBLANK(BD$7)),BD16&gt;BD$7)</formula>
    </cfRule>
  </conditionalFormatting>
  <conditionalFormatting sqref="BD16">
    <cfRule type="expression" dxfId="238" priority="241" stopIfTrue="1">
      <formula>AND(NOT(ISBLANK(BD$7)),BD16&gt;BD$7)</formula>
    </cfRule>
  </conditionalFormatting>
  <conditionalFormatting sqref="BB16">
    <cfRule type="expression" dxfId="237" priority="240" stopIfTrue="1">
      <formula>AND(NOT(ISBLANK(BB$7)),BB16&gt;BB$7)</formula>
    </cfRule>
  </conditionalFormatting>
  <conditionalFormatting sqref="BB16">
    <cfRule type="expression" dxfId="236" priority="239" stopIfTrue="1">
      <formula>AND(NOT(ISBLANK(BB$7)),BB16&gt;BB$7)</formula>
    </cfRule>
  </conditionalFormatting>
  <conditionalFormatting sqref="BB16">
    <cfRule type="expression" dxfId="235" priority="238" stopIfTrue="1">
      <formula>AND(NOT(ISBLANK(BB$7)),BB16&gt;BB$7)</formula>
    </cfRule>
  </conditionalFormatting>
  <conditionalFormatting sqref="BK16">
    <cfRule type="expression" dxfId="234" priority="237" stopIfTrue="1">
      <formula>AND(NOT(ISBLANK(BI$7)),BK16&gt;BI$7)</formula>
    </cfRule>
  </conditionalFormatting>
  <conditionalFormatting sqref="AT16">
    <cfRule type="expression" dxfId="233" priority="236" stopIfTrue="1">
      <formula>AND(NOT(ISBLANK(AT$7)),AT16&gt;AT$7)</formula>
    </cfRule>
  </conditionalFormatting>
  <conditionalFormatting sqref="AT16">
    <cfRule type="expression" dxfId="232" priority="235" stopIfTrue="1">
      <formula>AND(NOT(ISBLANK(AT$7)),AT16&gt;AT$7)</formula>
    </cfRule>
  </conditionalFormatting>
  <conditionalFormatting sqref="AT16">
    <cfRule type="expression" dxfId="231" priority="234" stopIfTrue="1">
      <formula>AND(NOT(ISBLANK(AT$7)),AT16&gt;AT$7)</formula>
    </cfRule>
  </conditionalFormatting>
  <conditionalFormatting sqref="AT16">
    <cfRule type="expression" dxfId="230" priority="233" stopIfTrue="1">
      <formula>AND(NOT(ISBLANK(AT$7)),AT16&gt;AT$7)</formula>
    </cfRule>
  </conditionalFormatting>
  <conditionalFormatting sqref="CB16">
    <cfRule type="expression" dxfId="229" priority="232" stopIfTrue="1">
      <formula>AND(NOT(ISBLANK(CB$7)),CB16&gt;CB$7)</formula>
    </cfRule>
  </conditionalFormatting>
  <conditionalFormatting sqref="CB16">
    <cfRule type="expression" dxfId="228" priority="231" stopIfTrue="1">
      <formula>AND(NOT(ISBLANK(CB$7)),CB16&gt;CB$7)</formula>
    </cfRule>
  </conditionalFormatting>
  <conditionalFormatting sqref="BZ16">
    <cfRule type="expression" dxfId="227" priority="230" stopIfTrue="1">
      <formula>AND(NOT(ISBLANK(BZ$7)),BZ16&gt;BZ$7)</formula>
    </cfRule>
  </conditionalFormatting>
  <conditionalFormatting sqref="BZ16">
    <cfRule type="expression" dxfId="226" priority="229" stopIfTrue="1">
      <formula>AND(NOT(ISBLANK(BZ$7)),BZ16&gt;BZ$7)</formula>
    </cfRule>
  </conditionalFormatting>
  <conditionalFormatting sqref="BX16">
    <cfRule type="expression" dxfId="225" priority="228" stopIfTrue="1">
      <formula>AND(NOT(ISBLANK(BX$7)),BX16&gt;BX$7)</formula>
    </cfRule>
  </conditionalFormatting>
  <conditionalFormatting sqref="BX16">
    <cfRule type="expression" dxfId="224" priority="227" stopIfTrue="1">
      <formula>AND(NOT(ISBLANK(BX$7)),BX16&gt;BX$7)</formula>
    </cfRule>
  </conditionalFormatting>
  <conditionalFormatting sqref="BV16">
    <cfRule type="expression" dxfId="223" priority="226" stopIfTrue="1">
      <formula>AND(NOT(ISBLANK(BV$7)),BV16&gt;BV$7)</formula>
    </cfRule>
  </conditionalFormatting>
  <conditionalFormatting sqref="BV16">
    <cfRule type="expression" dxfId="222" priority="225" stopIfTrue="1">
      <formula>AND(NOT(ISBLANK(BV$7)),BV16&gt;BV$7)</formula>
    </cfRule>
  </conditionalFormatting>
  <conditionalFormatting sqref="BT16">
    <cfRule type="expression" dxfId="221" priority="224" stopIfTrue="1">
      <formula>AND(NOT(ISBLANK(BT$7)),BT16&gt;BT$7)</formula>
    </cfRule>
  </conditionalFormatting>
  <conditionalFormatting sqref="BT16">
    <cfRule type="expression" dxfId="220" priority="223" stopIfTrue="1">
      <formula>AND(NOT(ISBLANK(BT$7)),BT16&gt;BT$7)</formula>
    </cfRule>
  </conditionalFormatting>
  <conditionalFormatting sqref="BR16">
    <cfRule type="expression" dxfId="219" priority="222" stopIfTrue="1">
      <formula>AND(NOT(ISBLANK(BR$7)),BR16&gt;BR$7)</formula>
    </cfRule>
  </conditionalFormatting>
  <conditionalFormatting sqref="BR16">
    <cfRule type="expression" dxfId="218" priority="221" stopIfTrue="1">
      <formula>AND(NOT(ISBLANK(BR$7)),BR16&gt;BR$7)</formula>
    </cfRule>
  </conditionalFormatting>
  <conditionalFormatting sqref="BP16">
    <cfRule type="expression" dxfId="217" priority="220" stopIfTrue="1">
      <formula>AND(NOT(ISBLANK(BP$7)),BP16&gt;BP$7)</formula>
    </cfRule>
  </conditionalFormatting>
  <conditionalFormatting sqref="BP16">
    <cfRule type="expression" dxfId="216" priority="219" stopIfTrue="1">
      <formula>AND(NOT(ISBLANK(BP$7)),BP16&gt;BP$7)</formula>
    </cfRule>
  </conditionalFormatting>
  <conditionalFormatting sqref="AZ16">
    <cfRule type="expression" dxfId="215" priority="218" stopIfTrue="1">
      <formula>AND(NOT(ISBLANK(AZ$7)),AZ16&gt;AZ$7)</formula>
    </cfRule>
  </conditionalFormatting>
  <conditionalFormatting sqref="AZ16">
    <cfRule type="expression" dxfId="214" priority="217" stopIfTrue="1">
      <formula>AND(NOT(ISBLANK(AZ$7)),AZ16&gt;AZ$7)</formula>
    </cfRule>
  </conditionalFormatting>
  <conditionalFormatting sqref="AX16">
    <cfRule type="expression" dxfId="213" priority="216" stopIfTrue="1">
      <formula>AND(NOT(ISBLANK(AX$7)),AX16&gt;AX$7)</formula>
    </cfRule>
  </conditionalFormatting>
  <conditionalFormatting sqref="AX16">
    <cfRule type="expression" dxfId="212" priority="215" stopIfTrue="1">
      <formula>AND(NOT(ISBLANK(AX$7)),AX16&gt;AX$7)</formula>
    </cfRule>
  </conditionalFormatting>
  <conditionalFormatting sqref="AV16">
    <cfRule type="expression" dxfId="211" priority="214" stopIfTrue="1">
      <formula>AND(NOT(ISBLANK(AV$7)),AV16&gt;AV$7)</formula>
    </cfRule>
  </conditionalFormatting>
  <conditionalFormatting sqref="AV16">
    <cfRule type="expression" dxfId="210" priority="213" stopIfTrue="1">
      <formula>AND(NOT(ISBLANK(AV$7)),AV16&gt;AV$7)</formula>
    </cfRule>
  </conditionalFormatting>
  <conditionalFormatting sqref="AU16">
    <cfRule type="expression" dxfId="209" priority="212" stopIfTrue="1">
      <formula>AND(NOT(ISBLANK(AT$7)),AU16&gt;AT$7)</formula>
    </cfRule>
  </conditionalFormatting>
  <conditionalFormatting sqref="AU16">
    <cfRule type="expression" dxfId="208" priority="211" stopIfTrue="1">
      <formula>AND(NOT(ISBLANK(AT$7)),AU16&gt;AT$7)</formula>
    </cfRule>
  </conditionalFormatting>
  <conditionalFormatting sqref="AR16">
    <cfRule type="expression" dxfId="207" priority="210" stopIfTrue="1">
      <formula>AND(NOT(ISBLANK(AR$7)),AR16&gt;AR$7)</formula>
    </cfRule>
  </conditionalFormatting>
  <conditionalFormatting sqref="AR16">
    <cfRule type="expression" dxfId="206" priority="209" stopIfTrue="1">
      <formula>AND(NOT(ISBLANK(AR$7)),AR16&gt;AR$7)</formula>
    </cfRule>
  </conditionalFormatting>
  <conditionalFormatting sqref="AP16">
    <cfRule type="expression" dxfId="205" priority="208" stopIfTrue="1">
      <formula>AND(NOT(ISBLANK(AP$7)),AP16&gt;AP$7)</formula>
    </cfRule>
  </conditionalFormatting>
  <conditionalFormatting sqref="AP16">
    <cfRule type="expression" dxfId="204" priority="207" stopIfTrue="1">
      <formula>AND(NOT(ISBLANK(AP$7)),AP16&gt;AP$7)</formula>
    </cfRule>
  </conditionalFormatting>
  <conditionalFormatting sqref="AN16">
    <cfRule type="expression" dxfId="203" priority="206" stopIfTrue="1">
      <formula>AND(NOT(ISBLANK(AN$7)),AN16&gt;AN$7)</formula>
    </cfRule>
  </conditionalFormatting>
  <conditionalFormatting sqref="AN16">
    <cfRule type="expression" dxfId="202" priority="205" stopIfTrue="1">
      <formula>AND(NOT(ISBLANK(AN$7)),AN16&gt;AN$7)</formula>
    </cfRule>
  </conditionalFormatting>
  <conditionalFormatting sqref="AL16">
    <cfRule type="expression" dxfId="201" priority="204" stopIfTrue="1">
      <formula>AND(NOT(ISBLANK(AL$7)),AL16&gt;AL$7)</formula>
    </cfRule>
  </conditionalFormatting>
  <conditionalFormatting sqref="AL16">
    <cfRule type="expression" dxfId="200" priority="203" stopIfTrue="1">
      <formula>AND(NOT(ISBLANK(AL$7)),AL16&gt;AL$7)</formula>
    </cfRule>
  </conditionalFormatting>
  <conditionalFormatting sqref="AJ16">
    <cfRule type="expression" dxfId="199" priority="202" stopIfTrue="1">
      <formula>AND(NOT(ISBLANK(AJ$7)),AJ16&gt;AJ$7)</formula>
    </cfRule>
  </conditionalFormatting>
  <conditionalFormatting sqref="AJ16">
    <cfRule type="expression" dxfId="198" priority="201" stopIfTrue="1">
      <formula>AND(NOT(ISBLANK(AJ$7)),AJ16&gt;AJ$7)</formula>
    </cfRule>
  </conditionalFormatting>
  <conditionalFormatting sqref="AH16">
    <cfRule type="expression" dxfId="197" priority="200" stopIfTrue="1">
      <formula>AND(NOT(ISBLANK(AH$7)),AH16&gt;AH$7)</formula>
    </cfRule>
  </conditionalFormatting>
  <conditionalFormatting sqref="AH16">
    <cfRule type="expression" dxfId="196" priority="199" stopIfTrue="1">
      <formula>AND(NOT(ISBLANK(AH$7)),AH16&gt;AH$7)</formula>
    </cfRule>
  </conditionalFormatting>
  <conditionalFormatting sqref="AF16">
    <cfRule type="expression" dxfId="195" priority="198" stopIfTrue="1">
      <formula>AND(NOT(ISBLANK(AF$7)),AF16&gt;AF$7)</formula>
    </cfRule>
  </conditionalFormatting>
  <conditionalFormatting sqref="AF16">
    <cfRule type="expression" dxfId="194" priority="197" stopIfTrue="1">
      <formula>AND(NOT(ISBLANK(AF$7)),AF16&gt;AF$7)</formula>
    </cfRule>
  </conditionalFormatting>
  <conditionalFormatting sqref="AD16">
    <cfRule type="expression" dxfId="193" priority="196" stopIfTrue="1">
      <formula>AND(NOT(ISBLANK(AD$7)),AD16&gt;AD$7)</formula>
    </cfRule>
  </conditionalFormatting>
  <conditionalFormatting sqref="AD16">
    <cfRule type="expression" dxfId="192" priority="195" stopIfTrue="1">
      <formula>AND(NOT(ISBLANK(AD$7)),AD16&gt;AD$7)</formula>
    </cfRule>
  </conditionalFormatting>
  <conditionalFormatting sqref="AB16">
    <cfRule type="expression" dxfId="191" priority="194" stopIfTrue="1">
      <formula>AND(NOT(ISBLANK(AB$7)),AB16&gt;AB$7)</formula>
    </cfRule>
  </conditionalFormatting>
  <conditionalFormatting sqref="AB16">
    <cfRule type="expression" dxfId="190" priority="193" stopIfTrue="1">
      <formula>AND(NOT(ISBLANK(AB$7)),AB16&gt;AB$7)</formula>
    </cfRule>
  </conditionalFormatting>
  <conditionalFormatting sqref="Z16">
    <cfRule type="expression" dxfId="189" priority="192" stopIfTrue="1">
      <formula>AND(NOT(ISBLANK(Z$7)),Z16&gt;Z$7)</formula>
    </cfRule>
  </conditionalFormatting>
  <conditionalFormatting sqref="Z16">
    <cfRule type="expression" dxfId="188" priority="191" stopIfTrue="1">
      <formula>AND(NOT(ISBLANK(Z$7)),Z16&gt;Z$7)</formula>
    </cfRule>
  </conditionalFormatting>
  <conditionalFormatting sqref="X16">
    <cfRule type="expression" dxfId="187" priority="190" stopIfTrue="1">
      <formula>AND(NOT(ISBLANK(X$7)),X16&gt;X$7)</formula>
    </cfRule>
  </conditionalFormatting>
  <conditionalFormatting sqref="X16">
    <cfRule type="expression" dxfId="186" priority="189" stopIfTrue="1">
      <formula>AND(NOT(ISBLANK(X$7)),X16&gt;X$7)</formula>
    </cfRule>
  </conditionalFormatting>
  <conditionalFormatting sqref="V16">
    <cfRule type="expression" dxfId="185" priority="188" stopIfTrue="1">
      <formula>AND(NOT(ISBLANK(V$7)),V16&gt;V$7)</formula>
    </cfRule>
  </conditionalFormatting>
  <conditionalFormatting sqref="V16">
    <cfRule type="expression" dxfId="184" priority="187" stopIfTrue="1">
      <formula>AND(NOT(ISBLANK(V$7)),V16&gt;V$7)</formula>
    </cfRule>
  </conditionalFormatting>
  <conditionalFormatting sqref="V16">
    <cfRule type="expression" dxfId="183" priority="186" stopIfTrue="1">
      <formula>AND(NOT(ISBLANK(V$7)),V16&gt;V$7)</formula>
    </cfRule>
  </conditionalFormatting>
  <conditionalFormatting sqref="V16">
    <cfRule type="expression" dxfId="182" priority="185" stopIfTrue="1">
      <formula>AND(NOT(ISBLANK(V$7)),V16&gt;V$7)</formula>
    </cfRule>
  </conditionalFormatting>
  <conditionalFormatting sqref="Z16">
    <cfRule type="expression" dxfId="181" priority="184" stopIfTrue="1">
      <formula>AND(NOT(ISBLANK(Z$7)),Z16&gt;Z$7)</formula>
    </cfRule>
  </conditionalFormatting>
  <conditionalFormatting sqref="Z16">
    <cfRule type="expression" dxfId="180" priority="183" stopIfTrue="1">
      <formula>AND(NOT(ISBLANK(Z$7)),Z16&gt;Z$7)</formula>
    </cfRule>
  </conditionalFormatting>
  <conditionalFormatting sqref="Z16">
    <cfRule type="expression" dxfId="179" priority="182" stopIfTrue="1">
      <formula>AND(NOT(ISBLANK(Z$7)),Z16&gt;Z$7)</formula>
    </cfRule>
  </conditionalFormatting>
  <conditionalFormatting sqref="Z16">
    <cfRule type="expression" dxfId="178" priority="181" stopIfTrue="1">
      <formula>AND(NOT(ISBLANK(Z$7)),Z16&gt;Z$7)</formula>
    </cfRule>
  </conditionalFormatting>
  <conditionalFormatting sqref="Z16">
    <cfRule type="expression" dxfId="177" priority="180" stopIfTrue="1">
      <formula>AND(NOT(ISBLANK(Z$7)),Z16&gt;Z$7)</formula>
    </cfRule>
  </conditionalFormatting>
  <conditionalFormatting sqref="Z16">
    <cfRule type="expression" dxfId="176" priority="179" stopIfTrue="1">
      <formula>AND(NOT(ISBLANK(Z$7)),Z16&gt;Z$7)</formula>
    </cfRule>
  </conditionalFormatting>
  <conditionalFormatting sqref="X16">
    <cfRule type="expression" dxfId="175" priority="178" stopIfTrue="1">
      <formula>AND(NOT(ISBLANK(X$7)),X16&gt;X$7)</formula>
    </cfRule>
  </conditionalFormatting>
  <conditionalFormatting sqref="X16">
    <cfRule type="expression" dxfId="174" priority="177" stopIfTrue="1">
      <formula>AND(NOT(ISBLANK(X$7)),X16&gt;X$7)</formula>
    </cfRule>
  </conditionalFormatting>
  <conditionalFormatting sqref="X16">
    <cfRule type="expression" dxfId="173" priority="176" stopIfTrue="1">
      <formula>AND(NOT(ISBLANK(X$7)),X16&gt;X$7)</formula>
    </cfRule>
  </conditionalFormatting>
  <conditionalFormatting sqref="X16">
    <cfRule type="expression" dxfId="172" priority="175" stopIfTrue="1">
      <formula>AND(NOT(ISBLANK(X$7)),X16&gt;X$7)</formula>
    </cfRule>
  </conditionalFormatting>
  <conditionalFormatting sqref="X16">
    <cfRule type="expression" dxfId="171" priority="174" stopIfTrue="1">
      <formula>AND(NOT(ISBLANK(X$7)),X16&gt;X$7)</formula>
    </cfRule>
  </conditionalFormatting>
  <conditionalFormatting sqref="V16">
    <cfRule type="expression" dxfId="170" priority="173" stopIfTrue="1">
      <formula>AND(NOT(ISBLANK(V$7)),V16&gt;V$7)</formula>
    </cfRule>
  </conditionalFormatting>
  <conditionalFormatting sqref="V16">
    <cfRule type="expression" dxfId="169" priority="172" stopIfTrue="1">
      <formula>AND(NOT(ISBLANK(V$7)),V16&gt;V$7)</formula>
    </cfRule>
  </conditionalFormatting>
  <conditionalFormatting sqref="V16">
    <cfRule type="expression" dxfId="168" priority="171" stopIfTrue="1">
      <formula>AND(NOT(ISBLANK(V$7)),V16&gt;V$7)</formula>
    </cfRule>
  </conditionalFormatting>
  <conditionalFormatting sqref="V16">
    <cfRule type="expression" dxfId="167" priority="170" stopIfTrue="1">
      <formula>AND(NOT(ISBLANK(V$7)),V16&gt;V$7)</formula>
    </cfRule>
  </conditionalFormatting>
  <conditionalFormatting sqref="V16">
    <cfRule type="expression" dxfId="166" priority="169" stopIfTrue="1">
      <formula>AND(NOT(ISBLANK(V$7)),V16&gt;V$7)</formula>
    </cfRule>
  </conditionalFormatting>
  <conditionalFormatting sqref="V16">
    <cfRule type="expression" dxfId="165" priority="168" stopIfTrue="1">
      <formula>AND(NOT(ISBLANK(V$7)),V16&gt;V$7)</formula>
    </cfRule>
  </conditionalFormatting>
  <conditionalFormatting sqref="V16">
    <cfRule type="expression" dxfId="164" priority="167" stopIfTrue="1">
      <formula>AND(NOT(ISBLANK(V$7)),V16&gt;V$7)</formula>
    </cfRule>
  </conditionalFormatting>
  <conditionalFormatting sqref="BN16">
    <cfRule type="expression" dxfId="163" priority="166" stopIfTrue="1">
      <formula>AND(NOT(ISBLANK(BN$7)),BN16&gt;BN$7)</formula>
    </cfRule>
  </conditionalFormatting>
  <conditionalFormatting sqref="BN16">
    <cfRule type="expression" dxfId="162" priority="165" stopIfTrue="1">
      <formula>AND(NOT(ISBLANK(BN$7)),BN16&gt;BN$7)</formula>
    </cfRule>
  </conditionalFormatting>
  <conditionalFormatting sqref="BN16">
    <cfRule type="expression" dxfId="161" priority="164" stopIfTrue="1">
      <formula>AND(NOT(ISBLANK(BN$7)),BN16&gt;BN$7)</formula>
    </cfRule>
  </conditionalFormatting>
  <conditionalFormatting sqref="BL16">
    <cfRule type="expression" dxfId="160" priority="163" stopIfTrue="1">
      <formula>AND(NOT(ISBLANK(BL$7)),BL16&gt;BL$7)</formula>
    </cfRule>
  </conditionalFormatting>
  <conditionalFormatting sqref="BL16">
    <cfRule type="expression" dxfId="159" priority="162" stopIfTrue="1">
      <formula>AND(NOT(ISBLANK(BL$7)),BL16&gt;BL$7)</formula>
    </cfRule>
  </conditionalFormatting>
  <conditionalFormatting sqref="BL16">
    <cfRule type="expression" dxfId="158" priority="161" stopIfTrue="1">
      <formula>AND(NOT(ISBLANK(BL$7)),BL16&gt;BL$7)</formula>
    </cfRule>
  </conditionalFormatting>
  <conditionalFormatting sqref="BJ16">
    <cfRule type="expression" dxfId="157" priority="160" stopIfTrue="1">
      <formula>AND(NOT(ISBLANK(BJ$7)),BJ16&gt;BJ$7)</formula>
    </cfRule>
  </conditionalFormatting>
  <conditionalFormatting sqref="BJ16">
    <cfRule type="expression" dxfId="156" priority="159" stopIfTrue="1">
      <formula>AND(NOT(ISBLANK(BJ$7)),BJ16&gt;BJ$7)</formula>
    </cfRule>
  </conditionalFormatting>
  <conditionalFormatting sqref="BJ16">
    <cfRule type="expression" dxfId="155" priority="158" stopIfTrue="1">
      <formula>AND(NOT(ISBLANK(BJ$7)),BJ16&gt;BJ$7)</formula>
    </cfRule>
  </conditionalFormatting>
  <conditionalFormatting sqref="BH16">
    <cfRule type="expression" dxfId="154" priority="157" stopIfTrue="1">
      <formula>AND(NOT(ISBLANK(BH$7)),BH16&gt;BH$7)</formula>
    </cfRule>
  </conditionalFormatting>
  <conditionalFormatting sqref="BH16">
    <cfRule type="expression" dxfId="153" priority="156" stopIfTrue="1">
      <formula>AND(NOT(ISBLANK(BH$7)),BH16&gt;BH$7)</formula>
    </cfRule>
  </conditionalFormatting>
  <conditionalFormatting sqref="BH16">
    <cfRule type="expression" dxfId="152" priority="155" stopIfTrue="1">
      <formula>AND(NOT(ISBLANK(BH$7)),BH16&gt;BH$7)</formula>
    </cfRule>
  </conditionalFormatting>
  <conditionalFormatting sqref="BF16">
    <cfRule type="expression" dxfId="151" priority="154" stopIfTrue="1">
      <formula>AND(NOT(ISBLANK(BF$7)),BF16&gt;BF$7)</formula>
    </cfRule>
  </conditionalFormatting>
  <conditionalFormatting sqref="BF16">
    <cfRule type="expression" dxfId="150" priority="153" stopIfTrue="1">
      <formula>AND(NOT(ISBLANK(BF$7)),BF16&gt;BF$7)</formula>
    </cfRule>
  </conditionalFormatting>
  <conditionalFormatting sqref="BF16">
    <cfRule type="expression" dxfId="149" priority="152" stopIfTrue="1">
      <formula>AND(NOT(ISBLANK(BF$7)),BF16&gt;BF$7)</formula>
    </cfRule>
  </conditionalFormatting>
  <conditionalFormatting sqref="BD16">
    <cfRule type="expression" dxfId="148" priority="151" stopIfTrue="1">
      <formula>AND(NOT(ISBLANK(BD$7)),BD16&gt;BD$7)</formula>
    </cfRule>
  </conditionalFormatting>
  <conditionalFormatting sqref="BD16">
    <cfRule type="expression" dxfId="147" priority="150" stopIfTrue="1">
      <formula>AND(NOT(ISBLANK(BD$7)),BD16&gt;BD$7)</formula>
    </cfRule>
  </conditionalFormatting>
  <conditionalFormatting sqref="BD16">
    <cfRule type="expression" dxfId="146" priority="149" stopIfTrue="1">
      <formula>AND(NOT(ISBLANK(BD$7)),BD16&gt;BD$7)</formula>
    </cfRule>
  </conditionalFormatting>
  <conditionalFormatting sqref="BB16">
    <cfRule type="expression" dxfId="145" priority="148" stopIfTrue="1">
      <formula>AND(NOT(ISBLANK(BB$7)),BB16&gt;BB$7)</formula>
    </cfRule>
  </conditionalFormatting>
  <conditionalFormatting sqref="BB16">
    <cfRule type="expression" dxfId="144" priority="147" stopIfTrue="1">
      <formula>AND(NOT(ISBLANK(BB$7)),BB16&gt;BB$7)</formula>
    </cfRule>
  </conditionalFormatting>
  <conditionalFormatting sqref="BB16">
    <cfRule type="expression" dxfId="143" priority="146" stopIfTrue="1">
      <formula>AND(NOT(ISBLANK(BB$7)),BB16&gt;BB$7)</formula>
    </cfRule>
  </conditionalFormatting>
  <conditionalFormatting sqref="BK16">
    <cfRule type="expression" dxfId="142" priority="145" stopIfTrue="1">
      <formula>AND(NOT(ISBLANK(BI$7)),BK16&gt;BI$7)</formula>
    </cfRule>
  </conditionalFormatting>
  <conditionalFormatting sqref="CB16">
    <cfRule type="expression" dxfId="141" priority="144" stopIfTrue="1">
      <formula>AND(NOT(ISBLANK(CB$7)),CB16&gt;CB$7)</formula>
    </cfRule>
  </conditionalFormatting>
  <conditionalFormatting sqref="CB16">
    <cfRule type="expression" dxfId="140" priority="143" stopIfTrue="1">
      <formula>AND(NOT(ISBLANK(CB$7)),CB16&gt;CB$7)</formula>
    </cfRule>
  </conditionalFormatting>
  <conditionalFormatting sqref="BZ16">
    <cfRule type="expression" dxfId="139" priority="142" stopIfTrue="1">
      <formula>AND(NOT(ISBLANK(BZ$7)),BZ16&gt;BZ$7)</formula>
    </cfRule>
  </conditionalFormatting>
  <conditionalFormatting sqref="BZ16">
    <cfRule type="expression" dxfId="138" priority="141" stopIfTrue="1">
      <formula>AND(NOT(ISBLANK(BZ$7)),BZ16&gt;BZ$7)</formula>
    </cfRule>
  </conditionalFormatting>
  <conditionalFormatting sqref="BX16">
    <cfRule type="expression" dxfId="137" priority="140" stopIfTrue="1">
      <formula>AND(NOT(ISBLANK(BX$7)),BX16&gt;BX$7)</formula>
    </cfRule>
  </conditionalFormatting>
  <conditionalFormatting sqref="BX16">
    <cfRule type="expression" dxfId="136" priority="139" stopIfTrue="1">
      <formula>AND(NOT(ISBLANK(BX$7)),BX16&gt;BX$7)</formula>
    </cfRule>
  </conditionalFormatting>
  <conditionalFormatting sqref="BV16">
    <cfRule type="expression" dxfId="135" priority="138" stopIfTrue="1">
      <formula>AND(NOT(ISBLANK(BV$7)),BV16&gt;BV$7)</formula>
    </cfRule>
  </conditionalFormatting>
  <conditionalFormatting sqref="BV16">
    <cfRule type="expression" dxfId="134" priority="137" stopIfTrue="1">
      <formula>AND(NOT(ISBLANK(BV$7)),BV16&gt;BV$7)</formula>
    </cfRule>
  </conditionalFormatting>
  <conditionalFormatting sqref="BT16">
    <cfRule type="expression" dxfId="133" priority="136" stopIfTrue="1">
      <formula>AND(NOT(ISBLANK(BT$7)),BT16&gt;BT$7)</formula>
    </cfRule>
  </conditionalFormatting>
  <conditionalFormatting sqref="BT16">
    <cfRule type="expression" dxfId="132" priority="135" stopIfTrue="1">
      <formula>AND(NOT(ISBLANK(BT$7)),BT16&gt;BT$7)</formula>
    </cfRule>
  </conditionalFormatting>
  <conditionalFormatting sqref="BR16">
    <cfRule type="expression" dxfId="131" priority="134" stopIfTrue="1">
      <formula>AND(NOT(ISBLANK(BR$7)),BR16&gt;BR$7)</formula>
    </cfRule>
  </conditionalFormatting>
  <conditionalFormatting sqref="BR16">
    <cfRule type="expression" dxfId="130" priority="133" stopIfTrue="1">
      <formula>AND(NOT(ISBLANK(BR$7)),BR16&gt;BR$7)</formula>
    </cfRule>
  </conditionalFormatting>
  <conditionalFormatting sqref="BP16">
    <cfRule type="expression" dxfId="129" priority="132" stopIfTrue="1">
      <formula>AND(NOT(ISBLANK(BP$7)),BP16&gt;BP$7)</formula>
    </cfRule>
  </conditionalFormatting>
  <conditionalFormatting sqref="BP16">
    <cfRule type="expression" dxfId="128" priority="131" stopIfTrue="1">
      <formula>AND(NOT(ISBLANK(BP$7)),BP16&gt;BP$7)</formula>
    </cfRule>
  </conditionalFormatting>
  <conditionalFormatting sqref="AZ16">
    <cfRule type="expression" dxfId="127" priority="130" stopIfTrue="1">
      <formula>AND(NOT(ISBLANK(AZ$7)),AZ16&gt;AZ$7)</formula>
    </cfRule>
  </conditionalFormatting>
  <conditionalFormatting sqref="AZ16">
    <cfRule type="expression" dxfId="126" priority="129" stopIfTrue="1">
      <formula>AND(NOT(ISBLANK(AZ$7)),AZ16&gt;AZ$7)</formula>
    </cfRule>
  </conditionalFormatting>
  <conditionalFormatting sqref="AX16">
    <cfRule type="expression" dxfId="125" priority="128" stopIfTrue="1">
      <formula>AND(NOT(ISBLANK(AX$7)),AX16&gt;AX$7)</formula>
    </cfRule>
  </conditionalFormatting>
  <conditionalFormatting sqref="AX16">
    <cfRule type="expression" dxfId="124" priority="127" stopIfTrue="1">
      <formula>AND(NOT(ISBLANK(AX$7)),AX16&gt;AX$7)</formula>
    </cfRule>
  </conditionalFormatting>
  <conditionalFormatting sqref="AV16">
    <cfRule type="expression" dxfId="123" priority="126" stopIfTrue="1">
      <formula>AND(NOT(ISBLANK(AV$7)),AV16&gt;AV$7)</formula>
    </cfRule>
  </conditionalFormatting>
  <conditionalFormatting sqref="AV16">
    <cfRule type="expression" dxfId="122" priority="125" stopIfTrue="1">
      <formula>AND(NOT(ISBLANK(AV$7)),AV16&gt;AV$7)</formula>
    </cfRule>
  </conditionalFormatting>
  <conditionalFormatting sqref="AU16">
    <cfRule type="expression" dxfId="121" priority="124" stopIfTrue="1">
      <formula>AND(NOT(ISBLANK(AT$7)),AU16&gt;AT$7)</formula>
    </cfRule>
  </conditionalFormatting>
  <conditionalFormatting sqref="AU16">
    <cfRule type="expression" dxfId="120" priority="123" stopIfTrue="1">
      <formula>AND(NOT(ISBLANK(AT$7)),AU16&gt;AT$7)</formula>
    </cfRule>
  </conditionalFormatting>
  <conditionalFormatting sqref="AR16">
    <cfRule type="expression" dxfId="119" priority="122" stopIfTrue="1">
      <formula>AND(NOT(ISBLANK(AR$7)),AR16&gt;AR$7)</formula>
    </cfRule>
  </conditionalFormatting>
  <conditionalFormatting sqref="AR16">
    <cfRule type="expression" dxfId="118" priority="121" stopIfTrue="1">
      <formula>AND(NOT(ISBLANK(AR$7)),AR16&gt;AR$7)</formula>
    </cfRule>
  </conditionalFormatting>
  <conditionalFormatting sqref="AP16">
    <cfRule type="expression" dxfId="117" priority="120" stopIfTrue="1">
      <formula>AND(NOT(ISBLANK(AP$7)),AP16&gt;AP$7)</formula>
    </cfRule>
  </conditionalFormatting>
  <conditionalFormatting sqref="AP16">
    <cfRule type="expression" dxfId="116" priority="119" stopIfTrue="1">
      <formula>AND(NOT(ISBLANK(AP$7)),AP16&gt;AP$7)</formula>
    </cfRule>
  </conditionalFormatting>
  <conditionalFormatting sqref="AN16">
    <cfRule type="expression" dxfId="115" priority="118" stopIfTrue="1">
      <formula>AND(NOT(ISBLANK(AN$7)),AN16&gt;AN$7)</formula>
    </cfRule>
  </conditionalFormatting>
  <conditionalFormatting sqref="AN16">
    <cfRule type="expression" dxfId="114" priority="117" stopIfTrue="1">
      <formula>AND(NOT(ISBLANK(AN$7)),AN16&gt;AN$7)</formula>
    </cfRule>
  </conditionalFormatting>
  <conditionalFormatting sqref="AL16">
    <cfRule type="expression" dxfId="113" priority="116" stopIfTrue="1">
      <formula>AND(NOT(ISBLANK(AL$7)),AL16&gt;AL$7)</formula>
    </cfRule>
  </conditionalFormatting>
  <conditionalFormatting sqref="AL16">
    <cfRule type="expression" dxfId="112" priority="115" stopIfTrue="1">
      <formula>AND(NOT(ISBLANK(AL$7)),AL16&gt;AL$7)</formula>
    </cfRule>
  </conditionalFormatting>
  <conditionalFormatting sqref="AJ16">
    <cfRule type="expression" dxfId="111" priority="114" stopIfTrue="1">
      <formula>AND(NOT(ISBLANK(AJ$7)),AJ16&gt;AJ$7)</formula>
    </cfRule>
  </conditionalFormatting>
  <conditionalFormatting sqref="AJ16">
    <cfRule type="expression" dxfId="110" priority="113" stopIfTrue="1">
      <formula>AND(NOT(ISBLANK(AJ$7)),AJ16&gt;AJ$7)</formula>
    </cfRule>
  </conditionalFormatting>
  <conditionalFormatting sqref="AH16">
    <cfRule type="expression" dxfId="109" priority="112" stopIfTrue="1">
      <formula>AND(NOT(ISBLANK(AH$7)),AH16&gt;AH$7)</formula>
    </cfRule>
  </conditionalFormatting>
  <conditionalFormatting sqref="AH16">
    <cfRule type="expression" dxfId="108" priority="111" stopIfTrue="1">
      <formula>AND(NOT(ISBLANK(AH$7)),AH16&gt;AH$7)</formula>
    </cfRule>
  </conditionalFormatting>
  <conditionalFormatting sqref="AF16">
    <cfRule type="expression" dxfId="107" priority="110" stopIfTrue="1">
      <formula>AND(NOT(ISBLANK(AF$7)),AF16&gt;AF$7)</formula>
    </cfRule>
  </conditionalFormatting>
  <conditionalFormatting sqref="AF16">
    <cfRule type="expression" dxfId="106" priority="109" stopIfTrue="1">
      <formula>AND(NOT(ISBLANK(AF$7)),AF16&gt;AF$7)</formula>
    </cfRule>
  </conditionalFormatting>
  <conditionalFormatting sqref="AD16">
    <cfRule type="expression" dxfId="105" priority="108" stopIfTrue="1">
      <formula>AND(NOT(ISBLANK(AD$7)),AD16&gt;AD$7)</formula>
    </cfRule>
  </conditionalFormatting>
  <conditionalFormatting sqref="AD16">
    <cfRule type="expression" dxfId="104" priority="107" stopIfTrue="1">
      <formula>AND(NOT(ISBLANK(AD$7)),AD16&gt;AD$7)</formula>
    </cfRule>
  </conditionalFormatting>
  <conditionalFormatting sqref="AB16">
    <cfRule type="expression" dxfId="103" priority="106" stopIfTrue="1">
      <formula>AND(NOT(ISBLANK(AB$7)),AB16&gt;AB$7)</formula>
    </cfRule>
  </conditionalFormatting>
  <conditionalFormatting sqref="AB16">
    <cfRule type="expression" dxfId="102" priority="105" stopIfTrue="1">
      <formula>AND(NOT(ISBLANK(AB$7)),AB16&gt;AB$7)</formula>
    </cfRule>
  </conditionalFormatting>
  <conditionalFormatting sqref="Z16">
    <cfRule type="expression" dxfId="101" priority="104" stopIfTrue="1">
      <formula>AND(NOT(ISBLANK(Z$7)),Z16&gt;Z$7)</formula>
    </cfRule>
  </conditionalFormatting>
  <conditionalFormatting sqref="Z16">
    <cfRule type="expression" dxfId="100" priority="103" stopIfTrue="1">
      <formula>AND(NOT(ISBLANK(Z$7)),Z16&gt;Z$7)</formula>
    </cfRule>
  </conditionalFormatting>
  <conditionalFormatting sqref="X16">
    <cfRule type="expression" dxfId="99" priority="102" stopIfTrue="1">
      <formula>AND(NOT(ISBLANK(X$7)),X16&gt;X$7)</formula>
    </cfRule>
  </conditionalFormatting>
  <conditionalFormatting sqref="X16">
    <cfRule type="expression" dxfId="98" priority="101" stopIfTrue="1">
      <formula>AND(NOT(ISBLANK(X$7)),X16&gt;X$7)</formula>
    </cfRule>
  </conditionalFormatting>
  <conditionalFormatting sqref="V16">
    <cfRule type="expression" dxfId="97" priority="100" stopIfTrue="1">
      <formula>AND(NOT(ISBLANK(V$7)),V16&gt;V$7)</formula>
    </cfRule>
  </conditionalFormatting>
  <conditionalFormatting sqref="V16">
    <cfRule type="expression" dxfId="96" priority="99" stopIfTrue="1">
      <formula>AND(NOT(ISBLANK(V$7)),V16&gt;V$7)</formula>
    </cfRule>
  </conditionalFormatting>
  <conditionalFormatting sqref="V16">
    <cfRule type="expression" dxfId="95" priority="98" stopIfTrue="1">
      <formula>AND(NOT(ISBLANK(V$7)),V16&gt;V$7)</formula>
    </cfRule>
  </conditionalFormatting>
  <conditionalFormatting sqref="V16">
    <cfRule type="expression" dxfId="94" priority="97" stopIfTrue="1">
      <formula>AND(NOT(ISBLANK(V$7)),V16&gt;V$7)</formula>
    </cfRule>
  </conditionalFormatting>
  <conditionalFormatting sqref="Z16">
    <cfRule type="expression" dxfId="93" priority="96" stopIfTrue="1">
      <formula>AND(NOT(ISBLANK(Z$7)),Z16&gt;Z$7)</formula>
    </cfRule>
  </conditionalFormatting>
  <conditionalFormatting sqref="Z16">
    <cfRule type="expression" dxfId="92" priority="95" stopIfTrue="1">
      <formula>AND(NOT(ISBLANK(Z$7)),Z16&gt;Z$7)</formula>
    </cfRule>
  </conditionalFormatting>
  <conditionalFormatting sqref="Z16">
    <cfRule type="expression" dxfId="91" priority="94" stopIfTrue="1">
      <formula>AND(NOT(ISBLANK(Z$7)),Z16&gt;Z$7)</formula>
    </cfRule>
  </conditionalFormatting>
  <conditionalFormatting sqref="Z16">
    <cfRule type="expression" dxfId="90" priority="93" stopIfTrue="1">
      <formula>AND(NOT(ISBLANK(Z$7)),Z16&gt;Z$7)</formula>
    </cfRule>
  </conditionalFormatting>
  <conditionalFormatting sqref="Z16">
    <cfRule type="expression" dxfId="89" priority="92" stopIfTrue="1">
      <formula>AND(NOT(ISBLANK(Z$7)),Z16&gt;Z$7)</formula>
    </cfRule>
  </conditionalFormatting>
  <conditionalFormatting sqref="Z16">
    <cfRule type="expression" dxfId="88" priority="91" stopIfTrue="1">
      <formula>AND(NOT(ISBLANK(Z$7)),Z16&gt;Z$7)</formula>
    </cfRule>
  </conditionalFormatting>
  <conditionalFormatting sqref="X16">
    <cfRule type="expression" dxfId="87" priority="90" stopIfTrue="1">
      <formula>AND(NOT(ISBLANK(X$7)),X16&gt;X$7)</formula>
    </cfRule>
  </conditionalFormatting>
  <conditionalFormatting sqref="X16">
    <cfRule type="expression" dxfId="86" priority="89" stopIfTrue="1">
      <formula>AND(NOT(ISBLANK(X$7)),X16&gt;X$7)</formula>
    </cfRule>
  </conditionalFormatting>
  <conditionalFormatting sqref="X16">
    <cfRule type="expression" dxfId="85" priority="88" stopIfTrue="1">
      <formula>AND(NOT(ISBLANK(X$7)),X16&gt;X$7)</formula>
    </cfRule>
  </conditionalFormatting>
  <conditionalFormatting sqref="X16">
    <cfRule type="expression" dxfId="84" priority="87" stopIfTrue="1">
      <formula>AND(NOT(ISBLANK(X$7)),X16&gt;X$7)</formula>
    </cfRule>
  </conditionalFormatting>
  <conditionalFormatting sqref="X16">
    <cfRule type="expression" dxfId="83" priority="86" stopIfTrue="1">
      <formula>AND(NOT(ISBLANK(X$7)),X16&gt;X$7)</formula>
    </cfRule>
  </conditionalFormatting>
  <conditionalFormatting sqref="V16">
    <cfRule type="expression" dxfId="82" priority="85" stopIfTrue="1">
      <formula>AND(NOT(ISBLANK(V$7)),V16&gt;V$7)</formula>
    </cfRule>
  </conditionalFormatting>
  <conditionalFormatting sqref="V16">
    <cfRule type="expression" dxfId="81" priority="84" stopIfTrue="1">
      <formula>AND(NOT(ISBLANK(V$7)),V16&gt;V$7)</formula>
    </cfRule>
  </conditionalFormatting>
  <conditionalFormatting sqref="V16">
    <cfRule type="expression" dxfId="80" priority="83" stopIfTrue="1">
      <formula>AND(NOT(ISBLANK(V$7)),V16&gt;V$7)</formula>
    </cfRule>
  </conditionalFormatting>
  <conditionalFormatting sqref="V16">
    <cfRule type="expression" dxfId="79" priority="82" stopIfTrue="1">
      <formula>AND(NOT(ISBLANK(V$7)),V16&gt;V$7)</formula>
    </cfRule>
  </conditionalFormatting>
  <conditionalFormatting sqref="V16">
    <cfRule type="expression" dxfId="78" priority="81" stopIfTrue="1">
      <formula>AND(NOT(ISBLANK(V$7)),V16&gt;V$7)</formula>
    </cfRule>
  </conditionalFormatting>
  <conditionalFormatting sqref="V16">
    <cfRule type="expression" dxfId="77" priority="80" stopIfTrue="1">
      <formula>AND(NOT(ISBLANK(V$7)),V16&gt;V$7)</formula>
    </cfRule>
  </conditionalFormatting>
  <conditionalFormatting sqref="V16">
    <cfRule type="expression" dxfId="76" priority="79" stopIfTrue="1">
      <formula>AND(NOT(ISBLANK(V$7)),V16&gt;V$7)</formula>
    </cfRule>
  </conditionalFormatting>
  <conditionalFormatting sqref="BN16">
    <cfRule type="expression" dxfId="75" priority="78" stopIfTrue="1">
      <formula>AND(NOT(ISBLANK(BN$7)),BN16&gt;BN$7)</formula>
    </cfRule>
  </conditionalFormatting>
  <conditionalFormatting sqref="BN16">
    <cfRule type="expression" dxfId="74" priority="77" stopIfTrue="1">
      <formula>AND(NOT(ISBLANK(BN$7)),BN16&gt;BN$7)</formula>
    </cfRule>
  </conditionalFormatting>
  <conditionalFormatting sqref="BN16">
    <cfRule type="expression" dxfId="73" priority="76" stopIfTrue="1">
      <formula>AND(NOT(ISBLANK(BN$7)),BN16&gt;BN$7)</formula>
    </cfRule>
  </conditionalFormatting>
  <conditionalFormatting sqref="BL16">
    <cfRule type="expression" dxfId="72" priority="75" stopIfTrue="1">
      <formula>AND(NOT(ISBLANK(BL$7)),BL16&gt;BL$7)</formula>
    </cfRule>
  </conditionalFormatting>
  <conditionalFormatting sqref="BL16">
    <cfRule type="expression" dxfId="71" priority="74" stopIfTrue="1">
      <formula>AND(NOT(ISBLANK(BL$7)),BL16&gt;BL$7)</formula>
    </cfRule>
  </conditionalFormatting>
  <conditionalFormatting sqref="BL16">
    <cfRule type="expression" dxfId="70" priority="73" stopIfTrue="1">
      <formula>AND(NOT(ISBLANK(BL$7)),BL16&gt;BL$7)</formula>
    </cfRule>
  </conditionalFormatting>
  <conditionalFormatting sqref="BJ16">
    <cfRule type="expression" dxfId="69" priority="72" stopIfTrue="1">
      <formula>AND(NOT(ISBLANK(BJ$7)),BJ16&gt;BJ$7)</formula>
    </cfRule>
  </conditionalFormatting>
  <conditionalFormatting sqref="BJ16">
    <cfRule type="expression" dxfId="68" priority="71" stopIfTrue="1">
      <formula>AND(NOT(ISBLANK(BJ$7)),BJ16&gt;BJ$7)</formula>
    </cfRule>
  </conditionalFormatting>
  <conditionalFormatting sqref="BJ16">
    <cfRule type="expression" dxfId="67" priority="70" stopIfTrue="1">
      <formula>AND(NOT(ISBLANK(BJ$7)),BJ16&gt;BJ$7)</formula>
    </cfRule>
  </conditionalFormatting>
  <conditionalFormatting sqref="BH16">
    <cfRule type="expression" dxfId="66" priority="69" stopIfTrue="1">
      <formula>AND(NOT(ISBLANK(BH$7)),BH16&gt;BH$7)</formula>
    </cfRule>
  </conditionalFormatting>
  <conditionalFormatting sqref="BH16">
    <cfRule type="expression" dxfId="65" priority="68" stopIfTrue="1">
      <formula>AND(NOT(ISBLANK(BH$7)),BH16&gt;BH$7)</formula>
    </cfRule>
  </conditionalFormatting>
  <conditionalFormatting sqref="BH16">
    <cfRule type="expression" dxfId="64" priority="67" stopIfTrue="1">
      <formula>AND(NOT(ISBLANK(BH$7)),BH16&gt;BH$7)</formula>
    </cfRule>
  </conditionalFormatting>
  <conditionalFormatting sqref="BF16">
    <cfRule type="expression" dxfId="63" priority="66" stopIfTrue="1">
      <formula>AND(NOT(ISBLANK(BF$7)),BF16&gt;BF$7)</formula>
    </cfRule>
  </conditionalFormatting>
  <conditionalFormatting sqref="BF16">
    <cfRule type="expression" dxfId="62" priority="65" stopIfTrue="1">
      <formula>AND(NOT(ISBLANK(BF$7)),BF16&gt;BF$7)</formula>
    </cfRule>
  </conditionalFormatting>
  <conditionalFormatting sqref="BF16">
    <cfRule type="expression" dxfId="61" priority="64" stopIfTrue="1">
      <formula>AND(NOT(ISBLANK(BF$7)),BF16&gt;BF$7)</formula>
    </cfRule>
  </conditionalFormatting>
  <conditionalFormatting sqref="BD16">
    <cfRule type="expression" dxfId="60" priority="63" stopIfTrue="1">
      <formula>AND(NOT(ISBLANK(BD$7)),BD16&gt;BD$7)</formula>
    </cfRule>
  </conditionalFormatting>
  <conditionalFormatting sqref="BD16">
    <cfRule type="expression" dxfId="59" priority="62" stopIfTrue="1">
      <formula>AND(NOT(ISBLANK(BD$7)),BD16&gt;BD$7)</formula>
    </cfRule>
  </conditionalFormatting>
  <conditionalFormatting sqref="BD16">
    <cfRule type="expression" dxfId="58" priority="61" stopIfTrue="1">
      <formula>AND(NOT(ISBLANK(BD$7)),BD16&gt;BD$7)</formula>
    </cfRule>
  </conditionalFormatting>
  <conditionalFormatting sqref="BB16">
    <cfRule type="expression" dxfId="57" priority="60" stopIfTrue="1">
      <formula>AND(NOT(ISBLANK(BB$7)),BB16&gt;BB$7)</formula>
    </cfRule>
  </conditionalFormatting>
  <conditionalFormatting sqref="BB16">
    <cfRule type="expression" dxfId="56" priority="59" stopIfTrue="1">
      <formula>AND(NOT(ISBLANK(BB$7)),BB16&gt;BB$7)</formula>
    </cfRule>
  </conditionalFormatting>
  <conditionalFormatting sqref="BB16">
    <cfRule type="expression" dxfId="55" priority="58" stopIfTrue="1">
      <formula>AND(NOT(ISBLANK(BB$7)),BB16&gt;BB$7)</formula>
    </cfRule>
  </conditionalFormatting>
  <conditionalFormatting sqref="BK16">
    <cfRule type="expression" dxfId="54" priority="57" stopIfTrue="1">
      <formula>AND(NOT(ISBLANK(BI$7)),BK16&gt;BI$7)</formula>
    </cfRule>
  </conditionalFormatting>
  <conditionalFormatting sqref="AT16">
    <cfRule type="expression" dxfId="53" priority="56" stopIfTrue="1">
      <formula>AND(NOT(ISBLANK(AT$7)),AT16&gt;AT$7)</formula>
    </cfRule>
  </conditionalFormatting>
  <conditionalFormatting sqref="AT16">
    <cfRule type="expression" dxfId="52" priority="55" stopIfTrue="1">
      <formula>AND(NOT(ISBLANK(AT$7)),AT16&gt;AT$7)</formula>
    </cfRule>
  </conditionalFormatting>
  <conditionalFormatting sqref="AT16">
    <cfRule type="expression" dxfId="51" priority="54" stopIfTrue="1">
      <formula>AND(NOT(ISBLANK(AT$7)),AT16&gt;AT$7)</formula>
    </cfRule>
  </conditionalFormatting>
  <conditionalFormatting sqref="AT16">
    <cfRule type="expression" dxfId="50" priority="53" stopIfTrue="1">
      <formula>AND(NOT(ISBLANK(AT$7)),AT16&gt;AT$7)</formula>
    </cfRule>
  </conditionalFormatting>
  <conditionalFormatting sqref="AA44 AG44 AI44 AK44 AM44 AQ44 AS44 AY44 AU44 BA44 BC44 BE44 AW44 Y44 AC44 AE44 AO44 BI44 BM44 BO44 BQ44 BS44 BU44 BW44 BY44 BG44 W44 BK44">
    <cfRule type="expression" dxfId="49" priority="52" stopIfTrue="1">
      <formula>AND(NOT(ISBLANK(W$7)),W44&gt;W$7)</formula>
    </cfRule>
  </conditionalFormatting>
  <conditionalFormatting sqref="U29 W29">
    <cfRule type="expression" dxfId="48" priority="51" stopIfTrue="1">
      <formula>AND(NOT(ISBLANK(U$7)),U29&gt;U$7)</formula>
    </cfRule>
  </conditionalFormatting>
  <conditionalFormatting sqref="AA28 AG28 AM28 AQ28 AY28 AU28 BA28 AW28 Y28 AO28 BM28 BO28 BQ28 BS28 BU28 BW28 BY28 CA28 U28 W28 BK28 AE28 AI28 AK28 AS28 BC28 BE28 BG28 BI28">
    <cfRule type="expression" dxfId="47" priority="50" stopIfTrue="1">
      <formula>AND(NOT(ISBLANK(U$7)),U28&gt;U$7)</formula>
    </cfRule>
  </conditionalFormatting>
  <conditionalFormatting sqref="I32">
    <cfRule type="expression" dxfId="46" priority="48" stopIfTrue="1">
      <formula>AND(NOT(ISBLANK(I$7)),I32&gt;I$7)</formula>
    </cfRule>
  </conditionalFormatting>
  <conditionalFormatting sqref="AA40 AG40 AI40 AK40 AM40 AQ40 AS40 AY40 AU40 BA40 BC40 BE40 AW40 Y40 AC40 AE40 AO40 BI40 BM40 BO40 BQ40 BS40 BU40 BW40 BY40 CA40 U40 BG40 W40 BK40">
    <cfRule type="expression" dxfId="45" priority="46" stopIfTrue="1">
      <formula>AND(NOT(ISBLANK(U$7)),U40&gt;U$7)</formula>
    </cfRule>
  </conditionalFormatting>
  <conditionalFormatting sqref="AA39 AG39 AI39 AK39 AM39 AQ39 AS39 AY39 AU39 BA39 BC39 BE39 AW39 Y39 AC39 AE39 AO39 BI39 BM39 BO39 BQ39 BS39 BU39 BW39 BY39 CA39 U39 BG39 W39 BK39">
    <cfRule type="expression" dxfId="44" priority="45" stopIfTrue="1">
      <formula>AND(NOT(ISBLANK(U$7)),U39&gt;U$7)</formula>
    </cfRule>
  </conditionalFormatting>
  <conditionalFormatting sqref="AA36 AG36 AI36 AK36 AM36 AQ36 AS36 AY36 AU36 BA36 BC36 BE36 AW36 Y36 AC36 AE36 AO36 BI36 BM36 BO36 BQ36 BS36 BU36 BW36 BY36 CA36 BG36 BK36">
    <cfRule type="expression" dxfId="43" priority="44" stopIfTrue="1">
      <formula>AND(NOT(ISBLANK(Y$7)),Y36&gt;Y$7)</formula>
    </cfRule>
  </conditionalFormatting>
  <conditionalFormatting sqref="I26">
    <cfRule type="expression" dxfId="42" priority="43" stopIfTrue="1">
      <formula>AND(NOT(ISBLANK(I$7)),I26&gt;I$7)</formula>
    </cfRule>
  </conditionalFormatting>
  <conditionalFormatting sqref="I33">
    <cfRule type="expression" dxfId="41" priority="42" stopIfTrue="1">
      <formula>AND(NOT(ISBLANK(I$7)),I33&gt;I$7)</formula>
    </cfRule>
  </conditionalFormatting>
  <conditionalFormatting sqref="I40">
    <cfRule type="expression" dxfId="40" priority="41" stopIfTrue="1">
      <formula>AND(NOT(ISBLANK(I$7)),I40&gt;I$7)</formula>
    </cfRule>
  </conditionalFormatting>
  <conditionalFormatting sqref="AA25 AG25 AI25 AK25 AM25 AQ25 AS25 AY25 AU25 BA25 BC25 BE25 AW25 Y25 AC25 AE25 AO25 BI25 BM25 BO25 BQ25 BS25 BU25 BW25 BY25 CA25 BG25 BK25">
    <cfRule type="expression" dxfId="39" priority="40" stopIfTrue="1">
      <formula>AND(NOT(ISBLANK(Y$7)),Y25&gt;Y$7)</formula>
    </cfRule>
  </conditionalFormatting>
  <conditionalFormatting sqref="G17 G44">
    <cfRule type="expression" dxfId="38" priority="39" stopIfTrue="1">
      <formula>AND(NOT(ISBLANK(G$7)),G17&gt;G$7)</formula>
    </cfRule>
  </conditionalFormatting>
  <conditionalFormatting sqref="I16">
    <cfRule type="expression" dxfId="37" priority="38" stopIfTrue="1">
      <formula>AND(NOT(ISBLANK(I$7)),I16&gt;I$7)</formula>
    </cfRule>
  </conditionalFormatting>
  <conditionalFormatting sqref="I23">
    <cfRule type="expression" dxfId="36" priority="37" stopIfTrue="1">
      <formula>AND(NOT(ISBLANK(I$7)),I23&gt;I$7)</formula>
    </cfRule>
  </conditionalFormatting>
  <conditionalFormatting sqref="I30">
    <cfRule type="expression" dxfId="35" priority="36" stopIfTrue="1">
      <formula>AND(NOT(ISBLANK(I$7)),I30&gt;I$7)</formula>
    </cfRule>
  </conditionalFormatting>
  <conditionalFormatting sqref="I37">
    <cfRule type="expression" dxfId="34" priority="35" stopIfTrue="1">
      <formula>AND(NOT(ISBLANK(I$7)),I37&gt;I$7)</formula>
    </cfRule>
  </conditionalFormatting>
  <conditionalFormatting sqref="AA29 AG29 Y29 AC29 AE29">
    <cfRule type="expression" dxfId="33" priority="34" stopIfTrue="1">
      <formula>AND(NOT(ISBLANK(Y$7)),Y29&gt;Y$7)</formula>
    </cfRule>
  </conditionalFormatting>
  <conditionalFormatting sqref="AI29 AK29 AM29 AQ29 AS29 AY29 AU29 BA29 BC29 BE29 AW29 AO29 BI29 BM29 BO29 BQ29 BS29 BU29 BW29 BY29 CA29 BG29 BK29">
    <cfRule type="expression" dxfId="32" priority="33" stopIfTrue="1">
      <formula>AND(NOT(ISBLANK(AI$7)),AI29&gt;AI$7)</formula>
    </cfRule>
  </conditionalFormatting>
  <conditionalFormatting sqref="I14">
    <cfRule type="expression" dxfId="31" priority="32" stopIfTrue="1">
      <formula>AND(NOT(ISBLANK(I$7)),I14&gt;I$7)</formula>
    </cfRule>
  </conditionalFormatting>
  <conditionalFormatting sqref="I21">
    <cfRule type="expression" dxfId="30" priority="31" stopIfTrue="1">
      <formula>AND(NOT(ISBLANK(I$7)),I21&gt;I$7)</formula>
    </cfRule>
  </conditionalFormatting>
  <conditionalFormatting sqref="I28">
    <cfRule type="expression" dxfId="29" priority="30" stopIfTrue="1">
      <formula>AND(NOT(ISBLANK(I$7)),I28&gt;I$7)</formula>
    </cfRule>
  </conditionalFormatting>
  <conditionalFormatting sqref="I35">
    <cfRule type="expression" dxfId="28" priority="29" stopIfTrue="1">
      <formula>AND(NOT(ISBLANK(I$7)),I35&gt;I$7)</formula>
    </cfRule>
  </conditionalFormatting>
  <conditionalFormatting sqref="I42">
    <cfRule type="expression" dxfId="27" priority="28" stopIfTrue="1">
      <formula>AND(NOT(ISBLANK(I$7)),I42&gt;I$7)</formula>
    </cfRule>
  </conditionalFormatting>
  <conditionalFormatting sqref="AA43 AG43 Y43 AC43 AE43">
    <cfRule type="expression" dxfId="26" priority="27" stopIfTrue="1">
      <formula>AND(NOT(ISBLANK(Y$7)),Y43&gt;Y$7)</formula>
    </cfRule>
  </conditionalFormatting>
  <conditionalFormatting sqref="AI43 AK43 AM43 AQ43 AS43 AY43 AU43 BA43 BC43 BE43 AW43 AO43 BI43 BM43 BO43 BQ43 BS43 BU43 BW43 BY43 CA43 BG43 BK43">
    <cfRule type="expression" dxfId="25" priority="26" stopIfTrue="1">
      <formula>AND(NOT(ISBLANK(AI$7)),AI43&gt;AI$7)</formula>
    </cfRule>
  </conditionalFormatting>
  <conditionalFormatting sqref="I15">
    <cfRule type="expression" dxfId="24" priority="25" stopIfTrue="1">
      <formula>AND(NOT(ISBLANK(I$7)),I15&gt;I$7)</formula>
    </cfRule>
  </conditionalFormatting>
  <conditionalFormatting sqref="I22">
    <cfRule type="expression" dxfId="23" priority="24" stopIfTrue="1">
      <formula>AND(NOT(ISBLANK(I$7)),I22&gt;I$7)</formula>
    </cfRule>
  </conditionalFormatting>
  <conditionalFormatting sqref="I29">
    <cfRule type="expression" dxfId="22" priority="23" stopIfTrue="1">
      <formula>AND(NOT(ISBLANK(I$7)),I29&gt;I$7)</formula>
    </cfRule>
  </conditionalFormatting>
  <conditionalFormatting sqref="I36">
    <cfRule type="expression" dxfId="21" priority="22" stopIfTrue="1">
      <formula>AND(NOT(ISBLANK(I$7)),I36&gt;I$7)</formula>
    </cfRule>
  </conditionalFormatting>
  <conditionalFormatting sqref="E16:E44">
    <cfRule type="expression" dxfId="20" priority="21" stopIfTrue="1">
      <formula>AND(NOT(ISBLANK(E$7)),E16&gt;E$7)</formula>
    </cfRule>
  </conditionalFormatting>
  <conditionalFormatting sqref="I20">
    <cfRule type="expression" dxfId="19" priority="20" stopIfTrue="1">
      <formula>AND(NOT(ISBLANK(I$7)),I20&gt;I$7)</formula>
    </cfRule>
  </conditionalFormatting>
  <conditionalFormatting sqref="I27">
    <cfRule type="expression" dxfId="18" priority="19" stopIfTrue="1">
      <formula>AND(NOT(ISBLANK(I$7)),I27&gt;I$7)</formula>
    </cfRule>
  </conditionalFormatting>
  <conditionalFormatting sqref="I34">
    <cfRule type="expression" dxfId="17" priority="18" stopIfTrue="1">
      <formula>AND(NOT(ISBLANK(I$7)),I34&gt;I$7)</formula>
    </cfRule>
  </conditionalFormatting>
  <conditionalFormatting sqref="I41">
    <cfRule type="expression" dxfId="16" priority="17" stopIfTrue="1">
      <formula>AND(NOT(ISBLANK(I$7)),I41&gt;I$7)</formula>
    </cfRule>
  </conditionalFormatting>
  <conditionalFormatting sqref="AA26 AG26 AM26 AQ26 AY26 AU26 BA26 AW26 Y26 AO26 BM26 BO26 BQ26 BS26 BU26 BW26 BY26 CA26 BK26 AC26 AE26 AI26 AK26 AS26 BC26 BE26 BG26 BI26">
    <cfRule type="expression" dxfId="15" priority="16" stopIfTrue="1">
      <formula>AND(NOT(ISBLANK(Y$7)),Y26&gt;Y$7)</formula>
    </cfRule>
  </conditionalFormatting>
  <conditionalFormatting sqref="G18:G43">
    <cfRule type="expression" dxfId="14" priority="15" stopIfTrue="1">
      <formula>AND(NOT(ISBLANK(G$7)),G18&gt;G$7)</formula>
    </cfRule>
  </conditionalFormatting>
  <conditionalFormatting sqref="I38">
    <cfRule type="expression" dxfId="13" priority="14" stopIfTrue="1">
      <formula>AND(NOT(ISBLANK(I$7)),I38&gt;I$7)</formula>
    </cfRule>
  </conditionalFormatting>
  <conditionalFormatting sqref="I17">
    <cfRule type="expression" dxfId="12" priority="13" stopIfTrue="1">
      <formula>AND(NOT(ISBLANK(I$7)),I17&gt;I$7)</formula>
    </cfRule>
  </conditionalFormatting>
  <conditionalFormatting sqref="I24">
    <cfRule type="expression" dxfId="11" priority="12" stopIfTrue="1">
      <formula>AND(NOT(ISBLANK(I$7)),I24&gt;I$7)</formula>
    </cfRule>
  </conditionalFormatting>
  <conditionalFormatting sqref="I31">
    <cfRule type="expression" dxfId="10" priority="11" stopIfTrue="1">
      <formula>AND(NOT(ISBLANK(I$7)),I31&gt;I$7)</formula>
    </cfRule>
  </conditionalFormatting>
  <conditionalFormatting sqref="AA30 AG30 AM30 AQ30 AY30 AU30 BA30 AW30 Y30 AO30 BM30 BO30 BQ30 BS30 BU30 BW30 BY30 CA30 BK30 AC30 AE30 AI30 AK30 AS30 BC30 BE30 BG30 BI30">
    <cfRule type="expression" dxfId="9" priority="10" stopIfTrue="1">
      <formula>AND(NOT(ISBLANK(Y$7)),Y30&gt;Y$7)</formula>
    </cfRule>
  </conditionalFormatting>
  <conditionalFormatting sqref="AC28">
    <cfRule type="expression" dxfId="8" priority="9" stopIfTrue="1">
      <formula>AND(NOT(ISBLANK(AC$7)),AC28&gt;AC$7)</formula>
    </cfRule>
  </conditionalFormatting>
  <conditionalFormatting sqref="AA32 AG32 AM32 AQ32 AY32 AU32 BA32 AW32 Y32 AO32 BM32 BO32 BQ32 BS32 BU32 BW32 BY32 CA32 BK32 AE32 AI32 AK32 AS32 BC32 BE32 BG32 BI32">
    <cfRule type="expression" dxfId="7" priority="8" stopIfTrue="1">
      <formula>AND(NOT(ISBLANK(Y$7)),Y32&gt;Y$7)</formula>
    </cfRule>
  </conditionalFormatting>
  <conditionalFormatting sqref="AC32">
    <cfRule type="expression" dxfId="6" priority="7" stopIfTrue="1">
      <formula>AND(NOT(ISBLANK(AC$7)),AC32&gt;AC$7)</formula>
    </cfRule>
  </conditionalFormatting>
  <conditionalFormatting sqref="I18">
    <cfRule type="expression" dxfId="5" priority="6" stopIfTrue="1">
      <formula>AND(NOT(ISBLANK(I$7)),I18&gt;I$7)</formula>
    </cfRule>
  </conditionalFormatting>
  <conditionalFormatting sqref="I25">
    <cfRule type="expression" dxfId="4" priority="5" stopIfTrue="1">
      <formula>AND(NOT(ISBLANK(I$7)),I25&gt;I$7)</formula>
    </cfRule>
  </conditionalFormatting>
  <conditionalFormatting sqref="I39">
    <cfRule type="expression" dxfId="3" priority="4" stopIfTrue="1">
      <formula>AND(NOT(ISBLANK(I$7)),I39&gt;I$7)</formula>
    </cfRule>
  </conditionalFormatting>
  <conditionalFormatting sqref="U44">
    <cfRule type="expression" dxfId="2" priority="3" stopIfTrue="1">
      <formula>AND(NOT(ISBLANK(U$7)),U44&gt;U$7)</formula>
    </cfRule>
  </conditionalFormatting>
  <conditionalFormatting sqref="U43">
    <cfRule type="expression" dxfId="1" priority="2" stopIfTrue="1">
      <formula>AND(NOT(ISBLANK(U$7)),U43&gt;U$7)</formula>
    </cfRule>
  </conditionalFormatting>
  <conditionalFormatting sqref="CA44">
    <cfRule type="expression" dxfId="0" priority="1" stopIfTrue="1">
      <formula>AND(NOT(ISBLANK(CA$7)),CA44&gt;CA$7)</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xr:uid="{00000000-0002-0000-0A00-000000000000}">
      <formula1>labs1</formula1>
    </dataValidation>
    <dataValidation type="list" showInputMessage="1" showErrorMessage="1" error="יש לבחור ערך מתוך הרשימה" sqref="BX14:BX44" xr:uid="{00000000-0002-0000-0A00-000001000000}">
      <formula1>labs1</formula1>
    </dataValidation>
    <dataValidation type="list" allowBlank="1" showInputMessage="1" showErrorMessage="1" sqref="BZ14:BZ44" xr:uid="{00000000-0002-0000-0A00-000002000000}">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גיליון3"/>
  <dimension ref="B1:B26"/>
  <sheetViews>
    <sheetView rightToLeft="1" workbookViewId="0">
      <selection activeCell="E18" sqref="E18"/>
    </sheetView>
  </sheetViews>
  <sheetFormatPr defaultRowHeight="13.2" x14ac:dyDescent="0.25"/>
  <cols>
    <col min="2" max="2" width="28.88671875" customWidth="1"/>
    <col min="5" max="5" width="26.33203125" customWidth="1"/>
    <col min="12" max="12" width="16.5546875" customWidth="1"/>
  </cols>
  <sheetData>
    <row r="1" spans="2:2" ht="12.75" customHeight="1" x14ac:dyDescent="0.25">
      <c r="B1" s="3"/>
    </row>
    <row r="2" spans="2:2" ht="12.75" customHeight="1" x14ac:dyDescent="0.25">
      <c r="B2" s="4" t="s">
        <v>167</v>
      </c>
    </row>
    <row r="3" spans="2:2" ht="12.75" customHeight="1" x14ac:dyDescent="0.25">
      <c r="B3" s="4" t="s">
        <v>168</v>
      </c>
    </row>
    <row r="4" spans="2:2" ht="12.75" customHeight="1" x14ac:dyDescent="0.25">
      <c r="B4" s="4" t="s">
        <v>169</v>
      </c>
    </row>
    <row r="5" spans="2:2" ht="12.75" customHeight="1" x14ac:dyDescent="0.25">
      <c r="B5" s="4" t="s">
        <v>170</v>
      </c>
    </row>
    <row r="6" spans="2:2" ht="12.75" customHeight="1" x14ac:dyDescent="0.25">
      <c r="B6" s="4" t="s">
        <v>171</v>
      </c>
    </row>
    <row r="7" spans="2:2" ht="12.75" customHeight="1" x14ac:dyDescent="0.25">
      <c r="B7" s="4" t="s">
        <v>172</v>
      </c>
    </row>
    <row r="8" spans="2:2" ht="12.75" customHeight="1" x14ac:dyDescent="0.25">
      <c r="B8" s="4" t="s">
        <v>173</v>
      </c>
    </row>
    <row r="9" spans="2:2" ht="12.75" customHeight="1" x14ac:dyDescent="0.25">
      <c r="B9" s="4" t="s">
        <v>174</v>
      </c>
    </row>
    <row r="10" spans="2:2" ht="12.75" customHeight="1" x14ac:dyDescent="0.25">
      <c r="B10" s="4" t="s">
        <v>175</v>
      </c>
    </row>
    <row r="11" spans="2:2" ht="12.75" customHeight="1" x14ac:dyDescent="0.25">
      <c r="B11" s="4" t="s">
        <v>176</v>
      </c>
    </row>
    <row r="12" spans="2:2" ht="12.75" customHeight="1" x14ac:dyDescent="0.25">
      <c r="B12" s="4" t="s">
        <v>177</v>
      </c>
    </row>
    <row r="13" spans="2:2" ht="12.75" customHeight="1" x14ac:dyDescent="0.25">
      <c r="B13" s="4" t="s">
        <v>178</v>
      </c>
    </row>
    <row r="14" spans="2:2" ht="12.75" customHeight="1" x14ac:dyDescent="0.25">
      <c r="B14" s="4" t="s">
        <v>179</v>
      </c>
    </row>
    <row r="15" spans="2:2" ht="12.75" customHeight="1" x14ac:dyDescent="0.25">
      <c r="B15" s="4" t="s">
        <v>180</v>
      </c>
    </row>
    <row r="16" spans="2:2" ht="12.75" customHeight="1" x14ac:dyDescent="0.25">
      <c r="B16" s="4" t="s">
        <v>181</v>
      </c>
    </row>
    <row r="17" spans="2:2" ht="12.75" customHeight="1" x14ac:dyDescent="0.25">
      <c r="B17" s="4" t="s">
        <v>182</v>
      </c>
    </row>
    <row r="18" spans="2:2" ht="12.75" customHeight="1" x14ac:dyDescent="0.25">
      <c r="B18" s="4" t="s">
        <v>183</v>
      </c>
    </row>
    <row r="19" spans="2:2" ht="12.75" customHeight="1" x14ac:dyDescent="0.25">
      <c r="B19" s="4" t="s">
        <v>184</v>
      </c>
    </row>
    <row r="20" spans="2:2" ht="12.75" customHeight="1" x14ac:dyDescent="0.25">
      <c r="B20" s="4" t="s">
        <v>185</v>
      </c>
    </row>
    <row r="21" spans="2:2" ht="12.75" customHeight="1" x14ac:dyDescent="0.25">
      <c r="B21" s="4" t="s">
        <v>186</v>
      </c>
    </row>
    <row r="22" spans="2:2" ht="12.75" customHeight="1" x14ac:dyDescent="0.25">
      <c r="B22" s="4" t="s">
        <v>187</v>
      </c>
    </row>
    <row r="23" spans="2:2" ht="12.75" customHeight="1" x14ac:dyDescent="0.25">
      <c r="B23" s="4" t="s">
        <v>188</v>
      </c>
    </row>
    <row r="24" spans="2:2" ht="12.75" customHeight="1" x14ac:dyDescent="0.25">
      <c r="B24" s="4" t="s">
        <v>189</v>
      </c>
    </row>
    <row r="25" spans="2:2" ht="12.75" customHeight="1" x14ac:dyDescent="0.25">
      <c r="B25" s="5" t="s">
        <v>190</v>
      </c>
    </row>
    <row r="26" spans="2:2" ht="12.75" customHeight="1" x14ac:dyDescent="0.25">
      <c r="B26" s="5" t="s">
        <v>191</v>
      </c>
    </row>
  </sheetData>
  <phoneticPr fontId="21" type="noConversion"/>
  <dataValidations count="2">
    <dataValidation type="list" allowBlank="1" showInputMessage="1" showErrorMessage="1" sqref="L7 E2" xr:uid="{00000000-0002-0000-0B00-000000000000}">
      <formula1>labs</formula1>
    </dataValidation>
    <dataValidation type="list" showInputMessage="1" showErrorMessage="1" sqref="E1" xr:uid="{00000000-0002-0000-0B00-000001000000}">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rightToLeft="1" workbookViewId="0">
      <selection activeCell="E37" sqref="E37"/>
    </sheetView>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גיליון2">
    <tabColor indexed="22"/>
  </sheetPr>
  <dimension ref="A1:DL56"/>
  <sheetViews>
    <sheetView rightToLeft="1" tabSelected="1" zoomScale="55" zoomScaleNormal="55" workbookViewId="0">
      <pane xSplit="2" ySplit="13" topLeftCell="C14" activePane="bottomRight" state="frozen"/>
      <selection pane="topRight" activeCell="C1" sqref="C1"/>
      <selection pane="bottomLeft" activeCell="A14" sqref="A14"/>
      <selection pane="bottomRight" activeCell="E44" sqref="E44"/>
    </sheetView>
  </sheetViews>
  <sheetFormatPr defaultColWidth="9.109375" defaultRowHeight="13.2" x14ac:dyDescent="0.25"/>
  <cols>
    <col min="1" max="1" width="8.5546875" style="51" customWidth="1"/>
    <col min="2" max="2" width="13.88671875" style="51" customWidth="1"/>
    <col min="3" max="3" width="9.6640625" style="51" customWidth="1"/>
    <col min="4" max="4" width="19.109375" style="51" customWidth="1"/>
    <col min="5" max="5" width="9.6640625" style="51" customWidth="1"/>
    <col min="6" max="6" width="19.44140625" style="51" customWidth="1"/>
    <col min="7" max="7" width="9.6640625" style="51" customWidth="1"/>
    <col min="8" max="8" width="19.33203125" style="51" customWidth="1"/>
    <col min="9" max="9" width="9.6640625" style="51" customWidth="1"/>
    <col min="10" max="10" width="19.5546875" style="51" customWidth="1"/>
    <col min="11" max="11" width="10" style="51" customWidth="1"/>
    <col min="12" max="12" width="19.5546875" style="51" customWidth="1"/>
    <col min="13" max="13" width="9.6640625" style="51" customWidth="1"/>
    <col min="14" max="14" width="19.33203125" style="51" customWidth="1"/>
    <col min="15" max="15" width="9.6640625" style="51" customWidth="1"/>
    <col min="16" max="16" width="19.109375" style="51" customWidth="1"/>
    <col min="17" max="17" width="9.6640625" style="51" customWidth="1"/>
    <col min="18" max="18" width="19.33203125" style="51" customWidth="1"/>
    <col min="19" max="19" width="9.6640625" style="51" customWidth="1"/>
    <col min="20" max="20" width="19.44140625" style="51" customWidth="1"/>
    <col min="21" max="21" width="9.6640625" style="51" customWidth="1"/>
    <col min="22" max="22" width="19.5546875" style="51" customWidth="1"/>
    <col min="23" max="23" width="9.6640625" style="51" customWidth="1"/>
    <col min="24" max="24" width="19.33203125" style="51" customWidth="1"/>
    <col min="25" max="25" width="10.109375" style="51" customWidth="1"/>
    <col min="26" max="26" width="19.33203125" style="51" customWidth="1"/>
    <col min="27" max="27" width="9.6640625" style="51" customWidth="1"/>
    <col min="28" max="28" width="19.5546875" style="51" customWidth="1"/>
    <col min="29" max="29" width="9.6640625" style="51" customWidth="1"/>
    <col min="30" max="30" width="19.33203125" style="51" customWidth="1"/>
    <col min="31" max="31" width="9.6640625" style="51" customWidth="1"/>
    <col min="32" max="32" width="19.44140625" style="51" customWidth="1"/>
    <col min="33" max="33" width="9.6640625" style="51" customWidth="1"/>
    <col min="34" max="34" width="19.44140625" style="51" customWidth="1"/>
    <col min="35" max="35" width="9.88671875" style="51" customWidth="1"/>
    <col min="36" max="36" width="18.5546875" style="51" customWidth="1"/>
    <col min="37" max="37" width="9.6640625" style="51" customWidth="1"/>
    <col min="38" max="38" width="18.5546875" style="51" customWidth="1"/>
    <col min="39" max="39" width="9.6640625" style="51" customWidth="1"/>
    <col min="40" max="40" width="18.5546875" style="51" customWidth="1"/>
    <col min="41" max="41" width="9.6640625" style="51" customWidth="1"/>
    <col min="42" max="42" width="18.5546875" style="51" customWidth="1"/>
    <col min="43" max="43" width="9.6640625" style="51" customWidth="1"/>
    <col min="44" max="44" width="18.88671875" style="51" customWidth="1"/>
    <col min="45" max="45" width="9.6640625" style="51" customWidth="1"/>
    <col min="46" max="46" width="19" style="51" customWidth="1"/>
    <col min="47" max="47" width="9.6640625" style="51" customWidth="1"/>
    <col min="48" max="48" width="19" style="51" customWidth="1"/>
    <col min="49" max="49" width="9.6640625" style="51" customWidth="1"/>
    <col min="50" max="50" width="19.33203125" style="51" customWidth="1"/>
    <col min="51" max="51" width="9.6640625" style="51" customWidth="1"/>
    <col min="52" max="52" width="19.44140625" style="51" customWidth="1"/>
    <col min="53" max="53" width="9.6640625" style="51" customWidth="1"/>
    <col min="54" max="54" width="19.109375" style="51" customWidth="1"/>
    <col min="55" max="55" width="9.6640625" style="51" customWidth="1"/>
    <col min="56" max="56" width="19.33203125" style="51" customWidth="1"/>
    <col min="57" max="57" width="9.6640625" style="51" customWidth="1"/>
    <col min="58" max="58" width="19.109375" style="51" customWidth="1"/>
    <col min="59" max="59" width="9.6640625" style="51" customWidth="1"/>
    <col min="60" max="60" width="18.88671875" style="51" customWidth="1"/>
    <col min="61" max="61" width="9.6640625" style="51" customWidth="1"/>
    <col min="62" max="62" width="19.109375" style="51" customWidth="1"/>
    <col min="63" max="63" width="9.5546875" style="51" customWidth="1"/>
    <col min="64" max="64" width="19.33203125" style="51" customWidth="1"/>
    <col min="65" max="65" width="9.6640625" style="51" customWidth="1"/>
    <col min="66" max="66" width="19.109375" style="51" customWidth="1"/>
    <col min="67" max="67" width="9.6640625" style="51" customWidth="1"/>
    <col min="68" max="68" width="19" style="51" customWidth="1"/>
    <col min="69" max="69" width="9.6640625" style="51" customWidth="1"/>
    <col min="70" max="70" width="19" style="51" customWidth="1"/>
    <col min="71" max="71" width="9.6640625" style="51" customWidth="1"/>
    <col min="72" max="72" width="19" style="51" customWidth="1"/>
    <col min="73" max="73" width="9.6640625" style="51" customWidth="1"/>
    <col min="74" max="74" width="19" style="51" customWidth="1"/>
    <col min="75" max="75" width="9.6640625" style="51" customWidth="1"/>
    <col min="76" max="76" width="19" style="51" customWidth="1"/>
    <col min="77" max="77" width="9.6640625" style="51" customWidth="1"/>
    <col min="78" max="78" width="19.109375" style="51" customWidth="1"/>
    <col min="79" max="79" width="18.44140625" style="51" hidden="1" customWidth="1"/>
    <col min="80" max="80" width="9.6640625" style="51" customWidth="1"/>
    <col min="81" max="81" width="19" style="51" customWidth="1"/>
    <col min="82" max="82" width="9.6640625" style="51" customWidth="1"/>
    <col min="83" max="83" width="19.33203125" style="51" customWidth="1"/>
    <col min="84" max="84" width="9.6640625" style="51" customWidth="1"/>
    <col min="85" max="85" width="19.33203125" style="51" customWidth="1"/>
    <col min="86" max="86" width="9.6640625" style="51" customWidth="1"/>
    <col min="87" max="87" width="19.33203125" style="51" customWidth="1"/>
    <col min="88" max="88" width="9.6640625" style="51" customWidth="1"/>
    <col min="89" max="89" width="19.33203125" style="51" customWidth="1"/>
    <col min="90" max="90" width="9.6640625" style="51" customWidth="1"/>
    <col min="91" max="91" width="19.109375" style="51" customWidth="1"/>
    <col min="92" max="92" width="9.6640625" style="51" customWidth="1"/>
    <col min="93" max="93" width="18.88671875" style="51" customWidth="1"/>
    <col min="94" max="94" width="9.6640625" style="51" customWidth="1"/>
    <col min="95" max="95" width="18.88671875" style="51" customWidth="1"/>
    <col min="96" max="96" width="9.6640625" style="51" customWidth="1"/>
    <col min="97" max="97" width="18.5546875" style="51" customWidth="1"/>
    <col min="98" max="98" width="9.6640625" style="51" customWidth="1"/>
    <col min="99" max="99" width="19" style="51" customWidth="1"/>
    <col min="100" max="100" width="9.6640625" style="51" customWidth="1"/>
    <col min="101" max="101" width="19.109375" style="51" customWidth="1"/>
    <col min="102" max="102" width="9.6640625" style="51" customWidth="1"/>
    <col min="103" max="103" width="19.109375" style="51" customWidth="1"/>
    <col min="104" max="104" width="18.5546875" style="51" customWidth="1"/>
    <col min="105" max="105" width="19" style="51" customWidth="1"/>
    <col min="106" max="106" width="9.6640625" style="51" customWidth="1"/>
    <col min="107" max="107" width="19.109375" style="51" customWidth="1"/>
    <col min="108" max="108" width="9.6640625" style="51" hidden="1" customWidth="1"/>
    <col min="109" max="109" width="19.109375" style="51" hidden="1" customWidth="1"/>
    <col min="110" max="110" width="9.6640625" style="51" hidden="1" customWidth="1"/>
    <col min="111" max="111" width="19.109375" style="51" hidden="1" customWidth="1"/>
    <col min="112" max="112" width="9.6640625" style="51" hidden="1" customWidth="1"/>
    <col min="113" max="113" width="17.109375" style="51" hidden="1" customWidth="1"/>
    <col min="114" max="114" width="9.6640625" style="51" hidden="1" customWidth="1"/>
    <col min="115" max="115" width="18.5546875" style="51" hidden="1" customWidth="1"/>
    <col min="116" max="16384" width="9.109375" style="51"/>
  </cols>
  <sheetData>
    <row r="1" spans="1:116" x14ac:dyDescent="0.25">
      <c r="A1" s="46" t="s">
        <v>160</v>
      </c>
      <c r="B1" s="47" t="s">
        <v>278</v>
      </c>
      <c r="C1" s="48" t="s">
        <v>157</v>
      </c>
      <c r="D1" s="48" t="str">
        <f>כללי!C8</f>
        <v>איילון</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1" x14ac:dyDescent="0.25">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5">
      <c r="A3" s="52"/>
      <c r="B3" s="50"/>
      <c r="C3" s="50"/>
      <c r="D3" s="50"/>
      <c r="E3" s="50"/>
      <c r="F3" s="20" t="s">
        <v>271</v>
      </c>
      <c r="G3" s="50"/>
      <c r="H3" s="50"/>
      <c r="I3" s="50"/>
      <c r="J3" s="20" t="s">
        <v>272</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5">
      <c r="A4" s="54"/>
      <c r="B4" s="55" t="s">
        <v>161</v>
      </c>
      <c r="C4" s="214" t="s">
        <v>206</v>
      </c>
      <c r="D4" s="215"/>
      <c r="E4" s="218">
        <v>13</v>
      </c>
      <c r="F4" s="219"/>
      <c r="G4" s="214" t="s">
        <v>209</v>
      </c>
      <c r="H4" s="215"/>
      <c r="I4" s="220">
        <v>99</v>
      </c>
      <c r="J4" s="221"/>
      <c r="K4" s="220">
        <v>100</v>
      </c>
      <c r="L4" s="221"/>
      <c r="M4" s="214" t="s">
        <v>207</v>
      </c>
      <c r="N4" s="215"/>
      <c r="O4" s="208">
        <v>21</v>
      </c>
      <c r="P4" s="209"/>
      <c r="Q4" s="208">
        <v>22</v>
      </c>
      <c r="R4" s="209"/>
      <c r="S4" s="216">
        <v>23</v>
      </c>
      <c r="T4" s="217"/>
      <c r="U4" s="216">
        <v>24</v>
      </c>
      <c r="V4" s="217"/>
      <c r="W4" s="202">
        <v>26</v>
      </c>
      <c r="X4" s="203"/>
      <c r="Y4" s="202">
        <v>27</v>
      </c>
      <c r="Z4" s="203"/>
      <c r="AA4" s="202">
        <v>31</v>
      </c>
      <c r="AB4" s="203"/>
      <c r="AC4" s="202">
        <v>33</v>
      </c>
      <c r="AD4" s="203"/>
      <c r="AE4" s="202">
        <v>39</v>
      </c>
      <c r="AF4" s="203"/>
      <c r="AG4" s="202">
        <v>40</v>
      </c>
      <c r="AH4" s="203"/>
      <c r="AI4" s="202">
        <v>41</v>
      </c>
      <c r="AJ4" s="203"/>
      <c r="AK4" s="202">
        <v>42</v>
      </c>
      <c r="AL4" s="203"/>
      <c r="AM4" s="202">
        <v>46</v>
      </c>
      <c r="AN4" s="203"/>
      <c r="AO4" s="202">
        <v>47</v>
      </c>
      <c r="AP4" s="203"/>
      <c r="AQ4" s="202">
        <v>48</v>
      </c>
      <c r="AR4" s="203"/>
      <c r="AS4" s="202">
        <v>88</v>
      </c>
      <c r="AT4" s="203"/>
      <c r="AU4" s="202">
        <v>51</v>
      </c>
      <c r="AV4" s="203"/>
      <c r="AW4" s="202">
        <v>54</v>
      </c>
      <c r="AX4" s="203"/>
      <c r="AY4" s="202">
        <v>55</v>
      </c>
      <c r="AZ4" s="203"/>
      <c r="BA4" s="202">
        <v>56</v>
      </c>
      <c r="BB4" s="203"/>
      <c r="BC4" s="208">
        <v>57</v>
      </c>
      <c r="BD4" s="209"/>
      <c r="BE4" s="208">
        <v>58</v>
      </c>
      <c r="BF4" s="209"/>
      <c r="BG4" s="202">
        <v>71</v>
      </c>
      <c r="BH4" s="203"/>
      <c r="BI4" s="206">
        <v>63</v>
      </c>
      <c r="BJ4" s="207"/>
      <c r="BK4" s="206">
        <v>64</v>
      </c>
      <c r="BL4" s="207"/>
      <c r="BM4" s="206">
        <v>65</v>
      </c>
      <c r="BN4" s="207"/>
      <c r="BO4" s="206">
        <v>66</v>
      </c>
      <c r="BP4" s="207"/>
      <c r="BQ4" s="206">
        <v>67</v>
      </c>
      <c r="BR4" s="207"/>
      <c r="BS4" s="206">
        <v>68</v>
      </c>
      <c r="BT4" s="207"/>
      <c r="BU4" s="206">
        <v>69</v>
      </c>
      <c r="BV4" s="207"/>
      <c r="BW4" s="210">
        <v>48</v>
      </c>
      <c r="BX4" s="211"/>
      <c r="BY4" s="206">
        <v>79</v>
      </c>
      <c r="BZ4" s="212"/>
      <c r="CA4" s="213"/>
      <c r="CB4" s="206">
        <v>74</v>
      </c>
      <c r="CC4" s="207"/>
      <c r="CD4" s="206">
        <v>82</v>
      </c>
      <c r="CE4" s="207"/>
      <c r="CF4" s="206">
        <v>72</v>
      </c>
      <c r="CG4" s="207"/>
      <c r="CH4" s="206">
        <v>76</v>
      </c>
      <c r="CI4" s="207"/>
      <c r="CJ4" s="206">
        <v>83</v>
      </c>
      <c r="CK4" s="207"/>
      <c r="CL4" s="206">
        <v>73</v>
      </c>
      <c r="CM4" s="207"/>
      <c r="CN4" s="206">
        <v>80</v>
      </c>
      <c r="CO4" s="207"/>
      <c r="CP4" s="206">
        <v>70</v>
      </c>
      <c r="CQ4" s="207"/>
      <c r="CR4" s="206">
        <v>75</v>
      </c>
      <c r="CS4" s="207"/>
      <c r="CT4" s="206">
        <v>77</v>
      </c>
      <c r="CU4" s="207"/>
      <c r="CV4" s="206">
        <v>59</v>
      </c>
      <c r="CW4" s="207"/>
      <c r="CX4" s="206">
        <v>60</v>
      </c>
      <c r="CY4" s="207"/>
      <c r="CZ4" s="206">
        <v>62</v>
      </c>
      <c r="DA4" s="207"/>
      <c r="DB4" s="206">
        <v>84</v>
      </c>
      <c r="DC4" s="207"/>
      <c r="DD4" s="206">
        <v>85</v>
      </c>
      <c r="DE4" s="207"/>
      <c r="DF4" s="206">
        <v>87</v>
      </c>
      <c r="DG4" s="207"/>
      <c r="DH4" s="206">
        <v>53</v>
      </c>
      <c r="DI4" s="207"/>
      <c r="DJ4" s="206"/>
      <c r="DK4" s="207"/>
      <c r="DL4" s="56"/>
    </row>
    <row r="5" spans="1:116" s="57" customFormat="1" ht="28.5" customHeight="1" x14ac:dyDescent="0.25">
      <c r="A5" s="54"/>
      <c r="B5" s="131" t="s">
        <v>10</v>
      </c>
      <c r="C5" s="194" t="s">
        <v>137</v>
      </c>
      <c r="D5" s="195"/>
      <c r="E5" s="200" t="s">
        <v>97</v>
      </c>
      <c r="F5" s="195"/>
      <c r="G5" s="200" t="s">
        <v>98</v>
      </c>
      <c r="H5" s="195"/>
      <c r="I5" s="194" t="s">
        <v>238</v>
      </c>
      <c r="J5" s="195"/>
      <c r="K5" s="194" t="s">
        <v>239</v>
      </c>
      <c r="L5" s="195"/>
      <c r="M5" s="194" t="s">
        <v>99</v>
      </c>
      <c r="N5" s="195"/>
      <c r="O5" s="204" t="s">
        <v>36</v>
      </c>
      <c r="P5" s="205"/>
      <c r="Q5" s="204" t="s">
        <v>37</v>
      </c>
      <c r="R5" s="205"/>
      <c r="S5" s="196" t="s">
        <v>93</v>
      </c>
      <c r="T5" s="197"/>
      <c r="U5" s="196" t="s">
        <v>87</v>
      </c>
      <c r="V5" s="197"/>
      <c r="W5" s="194" t="s">
        <v>195</v>
      </c>
      <c r="X5" s="195"/>
      <c r="Y5" s="194" t="s">
        <v>4</v>
      </c>
      <c r="Z5" s="195"/>
      <c r="AA5" s="200" t="s">
        <v>164</v>
      </c>
      <c r="AB5" s="195"/>
      <c r="AC5" s="194" t="s">
        <v>197</v>
      </c>
      <c r="AD5" s="195"/>
      <c r="AE5" s="194" t="s">
        <v>67</v>
      </c>
      <c r="AF5" s="195"/>
      <c r="AG5" s="194" t="s">
        <v>222</v>
      </c>
      <c r="AH5" s="195"/>
      <c r="AI5" s="194" t="s">
        <v>106</v>
      </c>
      <c r="AJ5" s="195"/>
      <c r="AK5" s="194" t="s">
        <v>248</v>
      </c>
      <c r="AL5" s="195"/>
      <c r="AM5" s="194" t="s">
        <v>6</v>
      </c>
      <c r="AN5" s="195"/>
      <c r="AO5" s="194" t="s">
        <v>8</v>
      </c>
      <c r="AP5" s="195"/>
      <c r="AQ5" s="194" t="s">
        <v>7</v>
      </c>
      <c r="AR5" s="195"/>
      <c r="AS5" s="194" t="s">
        <v>5</v>
      </c>
      <c r="AT5" s="195"/>
      <c r="AU5" s="194" t="s">
        <v>38</v>
      </c>
      <c r="AV5" s="195"/>
      <c r="AW5" s="194" t="s">
        <v>88</v>
      </c>
      <c r="AX5" s="195"/>
      <c r="AY5" s="194" t="s">
        <v>110</v>
      </c>
      <c r="AZ5" s="195"/>
      <c r="BA5" s="194" t="s">
        <v>111</v>
      </c>
      <c r="BB5" s="195"/>
      <c r="BC5" s="204" t="s">
        <v>244</v>
      </c>
      <c r="BD5" s="205"/>
      <c r="BE5" s="204" t="s">
        <v>243</v>
      </c>
      <c r="BF5" s="205"/>
      <c r="BG5" s="194" t="s">
        <v>123</v>
      </c>
      <c r="BH5" s="195"/>
      <c r="BI5" s="194" t="s">
        <v>115</v>
      </c>
      <c r="BJ5" s="195"/>
      <c r="BK5" s="194" t="s">
        <v>116</v>
      </c>
      <c r="BL5" s="195"/>
      <c r="BM5" s="194" t="s">
        <v>117</v>
      </c>
      <c r="BN5" s="195"/>
      <c r="BO5" s="194" t="s">
        <v>118</v>
      </c>
      <c r="BP5" s="195"/>
      <c r="BQ5" s="194" t="s">
        <v>119</v>
      </c>
      <c r="BR5" s="195"/>
      <c r="BS5" s="194" t="s">
        <v>120</v>
      </c>
      <c r="BT5" s="195"/>
      <c r="BU5" s="194" t="s">
        <v>121</v>
      </c>
      <c r="BV5" s="195"/>
      <c r="BW5" s="194" t="s">
        <v>129</v>
      </c>
      <c r="BX5" s="195"/>
      <c r="BY5" s="194" t="s">
        <v>130</v>
      </c>
      <c r="BZ5" s="195"/>
      <c r="CA5" s="56"/>
      <c r="CB5" s="194" t="s">
        <v>126</v>
      </c>
      <c r="CC5" s="195"/>
      <c r="CD5" s="194" t="s">
        <v>56</v>
      </c>
      <c r="CE5" s="195"/>
      <c r="CF5" s="194" t="s">
        <v>124</v>
      </c>
      <c r="CG5" s="195"/>
      <c r="CH5" s="194" t="s">
        <v>127</v>
      </c>
      <c r="CI5" s="195"/>
      <c r="CJ5" s="194" t="s">
        <v>132</v>
      </c>
      <c r="CK5" s="195"/>
      <c r="CL5" s="194" t="s">
        <v>125</v>
      </c>
      <c r="CM5" s="195"/>
      <c r="CN5" s="194" t="s">
        <v>131</v>
      </c>
      <c r="CO5" s="195"/>
      <c r="CP5" s="194" t="s">
        <v>122</v>
      </c>
      <c r="CQ5" s="195"/>
      <c r="CR5" s="194" t="s">
        <v>80</v>
      </c>
      <c r="CS5" s="195"/>
      <c r="CT5" s="194" t="s">
        <v>128</v>
      </c>
      <c r="CU5" s="195"/>
      <c r="CV5" s="194" t="s">
        <v>112</v>
      </c>
      <c r="CW5" s="195"/>
      <c r="CX5" s="194" t="s">
        <v>113</v>
      </c>
      <c r="CY5" s="195"/>
      <c r="CZ5" s="194" t="s">
        <v>114</v>
      </c>
      <c r="DA5" s="195"/>
      <c r="DB5" s="194" t="s">
        <v>133</v>
      </c>
      <c r="DC5" s="195"/>
      <c r="DD5" s="194" t="s">
        <v>18</v>
      </c>
      <c r="DE5" s="195"/>
      <c r="DF5" s="194" t="s">
        <v>40</v>
      </c>
      <c r="DG5" s="195"/>
      <c r="DH5" s="194" t="s">
        <v>203</v>
      </c>
      <c r="DI5" s="195"/>
      <c r="DJ5" s="194" t="s">
        <v>162</v>
      </c>
      <c r="DK5" s="195"/>
      <c r="DL5" s="56"/>
    </row>
    <row r="6" spans="1:116" s="57" customFormat="1" ht="18" customHeight="1" x14ac:dyDescent="0.25">
      <c r="A6" s="54"/>
      <c r="B6" s="131" t="s">
        <v>11</v>
      </c>
      <c r="C6" s="194" t="s">
        <v>2</v>
      </c>
      <c r="D6" s="195"/>
      <c r="E6" s="194" t="s">
        <v>70</v>
      </c>
      <c r="F6" s="195"/>
      <c r="G6" s="194" t="s">
        <v>70</v>
      </c>
      <c r="H6" s="195"/>
      <c r="I6" s="194" t="s">
        <v>163</v>
      </c>
      <c r="J6" s="195"/>
      <c r="K6" s="194" t="s">
        <v>163</v>
      </c>
      <c r="L6" s="195"/>
      <c r="M6" s="194" t="s">
        <v>163</v>
      </c>
      <c r="N6" s="195"/>
      <c r="O6" s="194" t="s">
        <v>3</v>
      </c>
      <c r="P6" s="195"/>
      <c r="Q6" s="194" t="s">
        <v>3</v>
      </c>
      <c r="R6" s="195"/>
      <c r="S6" s="194" t="s">
        <v>3</v>
      </c>
      <c r="T6" s="195"/>
      <c r="U6" s="194" t="s">
        <v>3</v>
      </c>
      <c r="V6" s="195"/>
      <c r="W6" s="194" t="s">
        <v>3</v>
      </c>
      <c r="X6" s="195"/>
      <c r="Y6" s="194" t="s">
        <v>3</v>
      </c>
      <c r="Z6" s="195"/>
      <c r="AA6" s="194" t="s">
        <v>3</v>
      </c>
      <c r="AB6" s="195"/>
      <c r="AC6" s="194" t="s">
        <v>3</v>
      </c>
      <c r="AD6" s="195"/>
      <c r="AE6" s="194" t="s">
        <v>3</v>
      </c>
      <c r="AF6" s="195"/>
      <c r="AG6" s="194" t="s">
        <v>3</v>
      </c>
      <c r="AH6" s="195"/>
      <c r="AI6" s="194" t="s">
        <v>3</v>
      </c>
      <c r="AJ6" s="195"/>
      <c r="AK6" s="194" t="s">
        <v>3</v>
      </c>
      <c r="AL6" s="195"/>
      <c r="AM6" s="194" t="s">
        <v>3</v>
      </c>
      <c r="AN6" s="195"/>
      <c r="AO6" s="194" t="s">
        <v>3</v>
      </c>
      <c r="AP6" s="195"/>
      <c r="AQ6" s="194" t="s">
        <v>3</v>
      </c>
      <c r="AR6" s="195"/>
      <c r="AS6" s="194" t="s">
        <v>3</v>
      </c>
      <c r="AT6" s="195"/>
      <c r="AU6" s="194" t="s">
        <v>3</v>
      </c>
      <c r="AV6" s="195"/>
      <c r="AW6" s="194" t="s">
        <v>3</v>
      </c>
      <c r="AX6" s="195"/>
      <c r="AY6" s="194" t="s">
        <v>3</v>
      </c>
      <c r="AZ6" s="195"/>
      <c r="BA6" s="194" t="s">
        <v>3</v>
      </c>
      <c r="BB6" s="195"/>
      <c r="BC6" s="194" t="s">
        <v>3</v>
      </c>
      <c r="BD6" s="195"/>
      <c r="BE6" s="194" t="s">
        <v>3</v>
      </c>
      <c r="BF6" s="195"/>
      <c r="BG6" s="194" t="s">
        <v>3</v>
      </c>
      <c r="BH6" s="195"/>
      <c r="BI6" s="194" t="s">
        <v>3</v>
      </c>
      <c r="BJ6" s="195"/>
      <c r="BK6" s="194" t="s">
        <v>3</v>
      </c>
      <c r="BL6" s="195"/>
      <c r="BM6" s="194" t="s">
        <v>3</v>
      </c>
      <c r="BN6" s="195"/>
      <c r="BO6" s="194" t="s">
        <v>3</v>
      </c>
      <c r="BP6" s="195"/>
      <c r="BQ6" s="194" t="s">
        <v>3</v>
      </c>
      <c r="BR6" s="195"/>
      <c r="BS6" s="194" t="s">
        <v>3</v>
      </c>
      <c r="BT6" s="195"/>
      <c r="BU6" s="194" t="s">
        <v>3</v>
      </c>
      <c r="BV6" s="195"/>
      <c r="BW6" s="194" t="s">
        <v>3</v>
      </c>
      <c r="BX6" s="195"/>
      <c r="BY6" s="194" t="s">
        <v>3</v>
      </c>
      <c r="BZ6" s="195"/>
      <c r="CA6" s="56" t="s">
        <v>83</v>
      </c>
      <c r="CB6" s="194" t="s">
        <v>3</v>
      </c>
      <c r="CC6" s="195"/>
      <c r="CD6" s="194" t="s">
        <v>3</v>
      </c>
      <c r="CE6" s="195"/>
      <c r="CF6" s="194" t="s">
        <v>3</v>
      </c>
      <c r="CG6" s="195"/>
      <c r="CH6" s="194" t="s">
        <v>3</v>
      </c>
      <c r="CI6" s="195"/>
      <c r="CJ6" s="194" t="s">
        <v>3</v>
      </c>
      <c r="CK6" s="195"/>
      <c r="CL6" s="194" t="s">
        <v>3</v>
      </c>
      <c r="CM6" s="195"/>
      <c r="CN6" s="194" t="s">
        <v>3</v>
      </c>
      <c r="CO6" s="195"/>
      <c r="CP6" s="194" t="s">
        <v>3</v>
      </c>
      <c r="CQ6" s="195"/>
      <c r="CR6" s="194" t="s">
        <v>3</v>
      </c>
      <c r="CS6" s="195"/>
      <c r="CT6" s="194" t="s">
        <v>3</v>
      </c>
      <c r="CU6" s="195"/>
      <c r="CV6" s="194" t="s">
        <v>3</v>
      </c>
      <c r="CW6" s="195"/>
      <c r="CX6" s="194" t="s">
        <v>3</v>
      </c>
      <c r="CY6" s="195"/>
      <c r="CZ6" s="194" t="s">
        <v>3</v>
      </c>
      <c r="DA6" s="195"/>
      <c r="DB6" s="194" t="s">
        <v>3</v>
      </c>
      <c r="DC6" s="195"/>
      <c r="DD6" s="194"/>
      <c r="DE6" s="195"/>
      <c r="DF6" s="194"/>
      <c r="DG6" s="195"/>
      <c r="DH6" s="194" t="s">
        <v>89</v>
      </c>
      <c r="DI6" s="195"/>
      <c r="DJ6" s="194"/>
      <c r="DK6" s="195"/>
      <c r="DL6" s="56"/>
    </row>
    <row r="7" spans="1:116" s="57" customFormat="1" ht="23.25" customHeight="1" x14ac:dyDescent="0.25">
      <c r="A7" s="54"/>
      <c r="B7" s="21" t="s">
        <v>134</v>
      </c>
      <c r="C7" s="198"/>
      <c r="D7" s="201"/>
      <c r="E7" s="198"/>
      <c r="F7" s="201"/>
      <c r="G7" s="198"/>
      <c r="H7" s="201"/>
      <c r="I7" s="198"/>
      <c r="J7" s="201"/>
      <c r="K7" s="198"/>
      <c r="L7" s="201"/>
      <c r="M7" s="198"/>
      <c r="N7" s="201"/>
      <c r="O7" s="198"/>
      <c r="P7" s="201"/>
      <c r="Q7" s="198"/>
      <c r="R7" s="201"/>
      <c r="S7" s="198"/>
      <c r="T7" s="201"/>
      <c r="U7" s="198"/>
      <c r="V7" s="201"/>
      <c r="W7" s="198"/>
      <c r="X7" s="201"/>
      <c r="Y7" s="198"/>
      <c r="Z7" s="201"/>
      <c r="AA7" s="198"/>
      <c r="AB7" s="201"/>
      <c r="AC7" s="198"/>
      <c r="AD7" s="201"/>
      <c r="AE7" s="198"/>
      <c r="AF7" s="201"/>
      <c r="AG7" s="198"/>
      <c r="AH7" s="201"/>
      <c r="AI7" s="198"/>
      <c r="AJ7" s="201"/>
      <c r="AK7" s="198"/>
      <c r="AL7" s="201"/>
      <c r="AM7" s="198"/>
      <c r="AN7" s="201"/>
      <c r="AO7" s="198"/>
      <c r="AP7" s="201"/>
      <c r="AQ7" s="198"/>
      <c r="AR7" s="201"/>
      <c r="AS7" s="198"/>
      <c r="AT7" s="201"/>
      <c r="AU7" s="198"/>
      <c r="AV7" s="201"/>
      <c r="AW7" s="198"/>
      <c r="AX7" s="201"/>
      <c r="AY7" s="198"/>
      <c r="AZ7" s="201"/>
      <c r="BA7" s="198"/>
      <c r="BB7" s="201"/>
      <c r="BC7" s="198"/>
      <c r="BD7" s="201"/>
      <c r="BE7" s="198"/>
      <c r="BF7" s="201"/>
      <c r="BG7" s="198"/>
      <c r="BH7" s="201"/>
      <c r="BI7" s="198"/>
      <c r="BJ7" s="201"/>
      <c r="BK7" s="198"/>
      <c r="BL7" s="201"/>
      <c r="BM7" s="198"/>
      <c r="BN7" s="201"/>
      <c r="BO7" s="198"/>
      <c r="BP7" s="201"/>
      <c r="BQ7" s="198"/>
      <c r="BR7" s="201"/>
      <c r="BS7" s="198"/>
      <c r="BT7" s="201"/>
      <c r="BU7" s="198"/>
      <c r="BV7" s="201"/>
      <c r="BW7" s="198"/>
      <c r="BX7" s="201"/>
      <c r="BY7" s="198"/>
      <c r="BZ7" s="201"/>
      <c r="CA7" s="58" t="s">
        <v>84</v>
      </c>
      <c r="CB7" s="198"/>
      <c r="CC7" s="201"/>
      <c r="CD7" s="198"/>
      <c r="CE7" s="201"/>
      <c r="CF7" s="198"/>
      <c r="CG7" s="201"/>
      <c r="CH7" s="198"/>
      <c r="CI7" s="201"/>
      <c r="CJ7" s="198"/>
      <c r="CK7" s="201"/>
      <c r="CL7" s="198"/>
      <c r="CM7" s="201"/>
      <c r="CN7" s="198"/>
      <c r="CO7" s="201"/>
      <c r="CP7" s="198"/>
      <c r="CQ7" s="201"/>
      <c r="CR7" s="198"/>
      <c r="CS7" s="201"/>
      <c r="CT7" s="198"/>
      <c r="CU7" s="201"/>
      <c r="CV7" s="198"/>
      <c r="CW7" s="201"/>
      <c r="CX7" s="198"/>
      <c r="CY7" s="201"/>
      <c r="CZ7" s="198"/>
      <c r="DA7" s="201"/>
      <c r="DB7" s="198"/>
      <c r="DC7" s="201"/>
      <c r="DD7" s="198"/>
      <c r="DE7" s="201"/>
      <c r="DF7" s="198"/>
      <c r="DG7" s="201"/>
      <c r="DH7" s="198"/>
      <c r="DI7" s="201"/>
      <c r="DJ7" s="198"/>
      <c r="DK7" s="201"/>
      <c r="DL7" s="56"/>
    </row>
    <row r="8" spans="1:116" s="57" customFormat="1" ht="22.5" customHeight="1" x14ac:dyDescent="0.25">
      <c r="A8" s="54"/>
      <c r="B8" s="21" t="s">
        <v>135</v>
      </c>
      <c r="C8" s="198"/>
      <c r="D8" s="199"/>
      <c r="E8" s="198"/>
      <c r="F8" s="199"/>
      <c r="G8" s="198"/>
      <c r="H8" s="199"/>
      <c r="I8" s="198"/>
      <c r="J8" s="199"/>
      <c r="K8" s="198"/>
      <c r="L8" s="199"/>
      <c r="M8" s="198"/>
      <c r="N8" s="199"/>
      <c r="O8" s="198"/>
      <c r="P8" s="199"/>
      <c r="Q8" s="198"/>
      <c r="R8" s="199"/>
      <c r="S8" s="198"/>
      <c r="T8" s="199"/>
      <c r="U8" s="198"/>
      <c r="V8" s="199"/>
      <c r="W8" s="198"/>
      <c r="X8" s="199"/>
      <c r="Y8" s="198"/>
      <c r="Z8" s="199"/>
      <c r="AA8" s="198"/>
      <c r="AB8" s="199"/>
      <c r="AC8" s="198"/>
      <c r="AD8" s="199"/>
      <c r="AE8" s="198"/>
      <c r="AF8" s="199"/>
      <c r="AG8" s="198"/>
      <c r="AH8" s="199"/>
      <c r="AI8" s="198"/>
      <c r="AJ8" s="199"/>
      <c r="AK8" s="198"/>
      <c r="AL8" s="199"/>
      <c r="AM8" s="198"/>
      <c r="AN8" s="199"/>
      <c r="AO8" s="198"/>
      <c r="AP8" s="199"/>
      <c r="AQ8" s="198"/>
      <c r="AR8" s="199"/>
      <c r="AS8" s="198"/>
      <c r="AT8" s="199"/>
      <c r="AU8" s="198"/>
      <c r="AV8" s="199"/>
      <c r="AW8" s="198"/>
      <c r="AX8" s="199"/>
      <c r="AY8" s="198"/>
      <c r="AZ8" s="199"/>
      <c r="BA8" s="198"/>
      <c r="BB8" s="199"/>
      <c r="BC8" s="198"/>
      <c r="BD8" s="199"/>
      <c r="BE8" s="198"/>
      <c r="BF8" s="199"/>
      <c r="BG8" s="198"/>
      <c r="BH8" s="199"/>
      <c r="BI8" s="198"/>
      <c r="BJ8" s="199"/>
      <c r="BK8" s="198"/>
      <c r="BL8" s="199"/>
      <c r="BM8" s="198"/>
      <c r="BN8" s="199"/>
      <c r="BO8" s="198"/>
      <c r="BP8" s="199"/>
      <c r="BQ8" s="198"/>
      <c r="BR8" s="199"/>
      <c r="BS8" s="198"/>
      <c r="BT8" s="199"/>
      <c r="BU8" s="198"/>
      <c r="BV8" s="199"/>
      <c r="BW8" s="198"/>
      <c r="BX8" s="199"/>
      <c r="BY8" s="198"/>
      <c r="BZ8" s="199"/>
      <c r="CA8" s="128"/>
      <c r="CB8" s="198"/>
      <c r="CC8" s="199"/>
      <c r="CD8" s="198"/>
      <c r="CE8" s="199"/>
      <c r="CF8" s="198"/>
      <c r="CG8" s="199"/>
      <c r="CH8" s="198"/>
      <c r="CI8" s="199"/>
      <c r="CJ8" s="198"/>
      <c r="CK8" s="199"/>
      <c r="CL8" s="198"/>
      <c r="CM8" s="199"/>
      <c r="CN8" s="198"/>
      <c r="CO8" s="199"/>
      <c r="CP8" s="198"/>
      <c r="CQ8" s="199"/>
      <c r="CR8" s="198"/>
      <c r="CS8" s="199"/>
      <c r="CT8" s="198"/>
      <c r="CU8" s="199"/>
      <c r="CV8" s="198"/>
      <c r="CW8" s="199"/>
      <c r="CX8" s="198"/>
      <c r="CY8" s="199"/>
      <c r="CZ8" s="198"/>
      <c r="DA8" s="199"/>
      <c r="DB8" s="198"/>
      <c r="DC8" s="199"/>
      <c r="DD8" s="198"/>
      <c r="DE8" s="199"/>
      <c r="DF8" s="198"/>
      <c r="DG8" s="199"/>
      <c r="DH8" s="198"/>
      <c r="DI8" s="199"/>
      <c r="DJ8" s="198"/>
      <c r="DK8" s="201"/>
      <c r="DL8" s="56"/>
    </row>
    <row r="9" spans="1:116" s="57" customFormat="1" ht="23.25" customHeight="1" x14ac:dyDescent="0.25">
      <c r="A9" s="54"/>
      <c r="B9" s="21" t="s">
        <v>136</v>
      </c>
      <c r="C9" s="198"/>
      <c r="D9" s="199"/>
      <c r="E9" s="198"/>
      <c r="F9" s="199"/>
      <c r="G9" s="198"/>
      <c r="H9" s="199"/>
      <c r="I9" s="198"/>
      <c r="J9" s="199"/>
      <c r="K9" s="198"/>
      <c r="L9" s="199"/>
      <c r="M9" s="198"/>
      <c r="N9" s="199"/>
      <c r="O9" s="198"/>
      <c r="P9" s="199"/>
      <c r="Q9" s="198"/>
      <c r="R9" s="199"/>
      <c r="S9" s="198"/>
      <c r="T9" s="199"/>
      <c r="U9" s="198"/>
      <c r="V9" s="199"/>
      <c r="W9" s="198"/>
      <c r="X9" s="199"/>
      <c r="Y9" s="198"/>
      <c r="Z9" s="199"/>
      <c r="AA9" s="198"/>
      <c r="AB9" s="199"/>
      <c r="AC9" s="198"/>
      <c r="AD9" s="199"/>
      <c r="AE9" s="198"/>
      <c r="AF9" s="199"/>
      <c r="AG9" s="198"/>
      <c r="AH9" s="199"/>
      <c r="AI9" s="198"/>
      <c r="AJ9" s="199"/>
      <c r="AK9" s="198"/>
      <c r="AL9" s="199"/>
      <c r="AM9" s="198"/>
      <c r="AN9" s="199"/>
      <c r="AO9" s="198"/>
      <c r="AP9" s="199"/>
      <c r="AQ9" s="198"/>
      <c r="AR9" s="199"/>
      <c r="AS9" s="198"/>
      <c r="AT9" s="199"/>
      <c r="AU9" s="198"/>
      <c r="AV9" s="199"/>
      <c r="AW9" s="198"/>
      <c r="AX9" s="199"/>
      <c r="AY9" s="198"/>
      <c r="AZ9" s="199"/>
      <c r="BA9" s="198"/>
      <c r="BB9" s="199"/>
      <c r="BC9" s="198"/>
      <c r="BD9" s="199"/>
      <c r="BE9" s="198"/>
      <c r="BF9" s="199"/>
      <c r="BG9" s="198"/>
      <c r="BH9" s="199"/>
      <c r="BI9" s="198"/>
      <c r="BJ9" s="199"/>
      <c r="BK9" s="198"/>
      <c r="BL9" s="199"/>
      <c r="BM9" s="198"/>
      <c r="BN9" s="199"/>
      <c r="BO9" s="198"/>
      <c r="BP9" s="199"/>
      <c r="BQ9" s="198"/>
      <c r="BR9" s="199"/>
      <c r="BS9" s="198"/>
      <c r="BT9" s="199"/>
      <c r="BU9" s="198"/>
      <c r="BV9" s="199"/>
      <c r="BW9" s="198"/>
      <c r="BX9" s="199"/>
      <c r="BY9" s="198"/>
      <c r="BZ9" s="199"/>
      <c r="CA9" s="58"/>
      <c r="CB9" s="198"/>
      <c r="CC9" s="199"/>
      <c r="CD9" s="198"/>
      <c r="CE9" s="199"/>
      <c r="CF9" s="198"/>
      <c r="CG9" s="199"/>
      <c r="CH9" s="198"/>
      <c r="CI9" s="199"/>
      <c r="CJ9" s="198"/>
      <c r="CK9" s="199"/>
      <c r="CL9" s="198"/>
      <c r="CM9" s="199"/>
      <c r="CN9" s="198"/>
      <c r="CO9" s="199"/>
      <c r="CP9" s="198"/>
      <c r="CQ9" s="199"/>
      <c r="CR9" s="198"/>
      <c r="CS9" s="199"/>
      <c r="CT9" s="198"/>
      <c r="CU9" s="199"/>
      <c r="CV9" s="198"/>
      <c r="CW9" s="199"/>
      <c r="CX9" s="198"/>
      <c r="CY9" s="199"/>
      <c r="CZ9" s="198"/>
      <c r="DA9" s="199"/>
      <c r="DB9" s="198"/>
      <c r="DC9" s="199"/>
      <c r="DD9" s="198"/>
      <c r="DE9" s="199"/>
      <c r="DF9" s="198"/>
      <c r="DG9" s="199"/>
      <c r="DH9" s="198"/>
      <c r="DI9" s="199"/>
      <c r="DJ9" s="198"/>
      <c r="DK9" s="201"/>
      <c r="DL9" s="56"/>
    </row>
    <row r="10" spans="1:116" s="57" customFormat="1" ht="15.75" customHeight="1" x14ac:dyDescent="0.25">
      <c r="A10" s="54"/>
      <c r="B10" s="131" t="s">
        <v>71</v>
      </c>
      <c r="C10" s="194" t="s">
        <v>82</v>
      </c>
      <c r="D10" s="195"/>
      <c r="E10" s="194" t="s">
        <v>220</v>
      </c>
      <c r="F10" s="195"/>
      <c r="G10" s="194" t="s">
        <v>75</v>
      </c>
      <c r="H10" s="195"/>
      <c r="I10" s="194" t="s">
        <v>245</v>
      </c>
      <c r="J10" s="195"/>
      <c r="K10" s="194" t="s">
        <v>246</v>
      </c>
      <c r="L10" s="195"/>
      <c r="M10" s="194" t="s">
        <v>75</v>
      </c>
      <c r="N10" s="195"/>
      <c r="O10" s="194" t="s">
        <v>86</v>
      </c>
      <c r="P10" s="195"/>
      <c r="Q10" s="194" t="s">
        <v>86</v>
      </c>
      <c r="R10" s="195"/>
      <c r="S10" s="194" t="s">
        <v>86</v>
      </c>
      <c r="T10" s="195"/>
      <c r="U10" s="194" t="s">
        <v>86</v>
      </c>
      <c r="V10" s="195"/>
      <c r="W10" s="194" t="s">
        <v>86</v>
      </c>
      <c r="X10" s="195"/>
      <c r="Y10" s="194" t="s">
        <v>86</v>
      </c>
      <c r="Z10" s="195"/>
      <c r="AA10" s="194" t="s">
        <v>86</v>
      </c>
      <c r="AB10" s="195"/>
      <c r="AC10" s="194" t="s">
        <v>86</v>
      </c>
      <c r="AD10" s="195"/>
      <c r="AE10" s="194" t="s">
        <v>86</v>
      </c>
      <c r="AF10" s="195"/>
      <c r="AG10" s="194" t="s">
        <v>75</v>
      </c>
      <c r="AH10" s="195"/>
      <c r="AI10" s="194" t="s">
        <v>75</v>
      </c>
      <c r="AJ10" s="195"/>
      <c r="AK10" s="194" t="s">
        <v>86</v>
      </c>
      <c r="AL10" s="195"/>
      <c r="AM10" s="194" t="s">
        <v>75</v>
      </c>
      <c r="AN10" s="195"/>
      <c r="AO10" s="194" t="s">
        <v>75</v>
      </c>
      <c r="AP10" s="195"/>
      <c r="AQ10" s="194" t="s">
        <v>75</v>
      </c>
      <c r="AR10" s="195"/>
      <c r="AS10" s="194" t="s">
        <v>86</v>
      </c>
      <c r="AT10" s="195"/>
      <c r="AU10" s="194" t="s">
        <v>86</v>
      </c>
      <c r="AV10" s="195"/>
      <c r="AW10" s="194" t="s">
        <v>86</v>
      </c>
      <c r="AX10" s="195"/>
      <c r="AY10" s="194" t="s">
        <v>86</v>
      </c>
      <c r="AZ10" s="195"/>
      <c r="BA10" s="194" t="s">
        <v>86</v>
      </c>
      <c r="BB10" s="195"/>
      <c r="BC10" s="194" t="s">
        <v>86</v>
      </c>
      <c r="BD10" s="195"/>
      <c r="BE10" s="194" t="s">
        <v>86</v>
      </c>
      <c r="BF10" s="195"/>
      <c r="BG10" s="194" t="s">
        <v>86</v>
      </c>
      <c r="BH10" s="195"/>
      <c r="BI10" s="194" t="s">
        <v>86</v>
      </c>
      <c r="BJ10" s="195"/>
      <c r="BK10" s="194" t="s">
        <v>86</v>
      </c>
      <c r="BL10" s="195"/>
      <c r="BM10" s="194" t="s">
        <v>86</v>
      </c>
      <c r="BN10" s="195"/>
      <c r="BO10" s="194" t="s">
        <v>86</v>
      </c>
      <c r="BP10" s="195"/>
      <c r="BQ10" s="194" t="s">
        <v>86</v>
      </c>
      <c r="BR10" s="195"/>
      <c r="BS10" s="194" t="s">
        <v>86</v>
      </c>
      <c r="BT10" s="195"/>
      <c r="BU10" s="194" t="s">
        <v>86</v>
      </c>
      <c r="BV10" s="195"/>
      <c r="BW10" s="194" t="s">
        <v>86</v>
      </c>
      <c r="BX10" s="195"/>
      <c r="BY10" s="194" t="s">
        <v>86</v>
      </c>
      <c r="BZ10" s="195"/>
      <c r="CA10" s="56"/>
      <c r="CB10" s="194" t="s">
        <v>86</v>
      </c>
      <c r="CC10" s="195"/>
      <c r="CD10" s="194" t="s">
        <v>86</v>
      </c>
      <c r="CE10" s="195"/>
      <c r="CF10" s="194" t="s">
        <v>86</v>
      </c>
      <c r="CG10" s="195"/>
      <c r="CH10" s="194" t="s">
        <v>86</v>
      </c>
      <c r="CI10" s="195"/>
      <c r="CJ10" s="194" t="s">
        <v>86</v>
      </c>
      <c r="CK10" s="195"/>
      <c r="CL10" s="194" t="s">
        <v>86</v>
      </c>
      <c r="CM10" s="195"/>
      <c r="CN10" s="194" t="s">
        <v>86</v>
      </c>
      <c r="CO10" s="195"/>
      <c r="CP10" s="194" t="s">
        <v>86</v>
      </c>
      <c r="CQ10" s="195"/>
      <c r="CR10" s="194" t="s">
        <v>86</v>
      </c>
      <c r="CS10" s="195"/>
      <c r="CT10" s="194" t="s">
        <v>86</v>
      </c>
      <c r="CU10" s="195"/>
      <c r="CV10" s="194" t="s">
        <v>86</v>
      </c>
      <c r="CW10" s="195"/>
      <c r="CX10" s="194" t="s">
        <v>86</v>
      </c>
      <c r="CY10" s="195"/>
      <c r="CZ10" s="194" t="s">
        <v>86</v>
      </c>
      <c r="DA10" s="195"/>
      <c r="DB10" s="194" t="s">
        <v>86</v>
      </c>
      <c r="DC10" s="195"/>
      <c r="DD10" s="194" t="s">
        <v>75</v>
      </c>
      <c r="DE10" s="195"/>
      <c r="DF10" s="194" t="s">
        <v>86</v>
      </c>
      <c r="DG10" s="195"/>
      <c r="DH10" s="194"/>
      <c r="DI10" s="195"/>
      <c r="DJ10" s="194"/>
      <c r="DK10" s="195"/>
      <c r="DL10" s="56"/>
    </row>
    <row r="11" spans="1:116" s="57" customFormat="1" ht="16.5" customHeight="1" x14ac:dyDescent="0.25">
      <c r="A11" s="54"/>
      <c r="B11" s="131" t="s">
        <v>12</v>
      </c>
      <c r="C11" s="194" t="s">
        <v>210</v>
      </c>
      <c r="D11" s="195"/>
      <c r="E11" s="194" t="s">
        <v>210</v>
      </c>
      <c r="F11" s="195"/>
      <c r="G11" s="194" t="s">
        <v>217</v>
      </c>
      <c r="H11" s="195"/>
      <c r="I11" s="194" t="s">
        <v>210</v>
      </c>
      <c r="J11" s="195"/>
      <c r="K11" s="194" t="s">
        <v>210</v>
      </c>
      <c r="L11" s="195"/>
      <c r="M11" s="194" t="s">
        <v>217</v>
      </c>
      <c r="N11" s="195"/>
      <c r="O11" s="194" t="s">
        <v>214</v>
      </c>
      <c r="P11" s="195"/>
      <c r="Q11" s="194" t="s">
        <v>213</v>
      </c>
      <c r="R11" s="195"/>
      <c r="S11" s="194" t="s">
        <v>214</v>
      </c>
      <c r="T11" s="195"/>
      <c r="U11" s="194" t="s">
        <v>213</v>
      </c>
      <c r="V11" s="195"/>
      <c r="W11" s="194" t="s">
        <v>214</v>
      </c>
      <c r="X11" s="195"/>
      <c r="Y11" s="194" t="s">
        <v>213</v>
      </c>
      <c r="Z11" s="195"/>
      <c r="AA11" s="194" t="s">
        <v>214</v>
      </c>
      <c r="AB11" s="195"/>
      <c r="AC11" s="194" t="s">
        <v>212</v>
      </c>
      <c r="AD11" s="195"/>
      <c r="AE11" s="194" t="s">
        <v>213</v>
      </c>
      <c r="AF11" s="195"/>
      <c r="AG11" s="194" t="s">
        <v>212</v>
      </c>
      <c r="AH11" s="195"/>
      <c r="AI11" s="194" t="s">
        <v>212</v>
      </c>
      <c r="AJ11" s="195"/>
      <c r="AK11" s="194" t="s">
        <v>213</v>
      </c>
      <c r="AL11" s="195"/>
      <c r="AM11" s="194" t="s">
        <v>213</v>
      </c>
      <c r="AN11" s="195"/>
      <c r="AO11" s="194" t="s">
        <v>213</v>
      </c>
      <c r="AP11" s="195"/>
      <c r="AQ11" s="196" t="s">
        <v>204</v>
      </c>
      <c r="AR11" s="197"/>
      <c r="AS11" s="196" t="s">
        <v>204</v>
      </c>
      <c r="AT11" s="197"/>
      <c r="AU11" s="196" t="s">
        <v>204</v>
      </c>
      <c r="AV11" s="197"/>
      <c r="AW11" s="194" t="s">
        <v>213</v>
      </c>
      <c r="AX11" s="195"/>
      <c r="AY11" s="196" t="s">
        <v>204</v>
      </c>
      <c r="AZ11" s="197"/>
      <c r="BA11" s="196" t="s">
        <v>204</v>
      </c>
      <c r="BB11" s="197"/>
      <c r="BC11" s="196" t="s">
        <v>204</v>
      </c>
      <c r="BD11" s="197"/>
      <c r="BE11" s="196" t="s">
        <v>204</v>
      </c>
      <c r="BF11" s="197"/>
      <c r="BG11" s="196" t="s">
        <v>204</v>
      </c>
      <c r="BH11" s="197"/>
      <c r="BI11" s="196" t="s">
        <v>204</v>
      </c>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26"/>
      <c r="CB11" s="196" t="s">
        <v>204</v>
      </c>
      <c r="CC11" s="197"/>
      <c r="CD11" s="196" t="s">
        <v>204</v>
      </c>
      <c r="CE11" s="197"/>
      <c r="CF11" s="196" t="s">
        <v>204</v>
      </c>
      <c r="CG11" s="197"/>
      <c r="CH11" s="196" t="s">
        <v>204</v>
      </c>
      <c r="CI11" s="197"/>
      <c r="CJ11" s="196" t="s">
        <v>204</v>
      </c>
      <c r="CK11" s="197"/>
      <c r="CL11" s="196" t="s">
        <v>204</v>
      </c>
      <c r="CM11" s="197"/>
      <c r="CN11" s="196" t="s">
        <v>204</v>
      </c>
      <c r="CO11" s="197"/>
      <c r="CP11" s="196" t="s">
        <v>204</v>
      </c>
      <c r="CQ11" s="197"/>
      <c r="CR11" s="196" t="s">
        <v>204</v>
      </c>
      <c r="CS11" s="197"/>
      <c r="CT11" s="196" t="s">
        <v>204</v>
      </c>
      <c r="CU11" s="197"/>
      <c r="CV11" s="196" t="s">
        <v>204</v>
      </c>
      <c r="CW11" s="197"/>
      <c r="CX11" s="196" t="s">
        <v>204</v>
      </c>
      <c r="CY11" s="197"/>
      <c r="CZ11" s="196" t="s">
        <v>204</v>
      </c>
      <c r="DA11" s="197"/>
      <c r="DB11" s="196" t="s">
        <v>204</v>
      </c>
      <c r="DC11" s="197"/>
      <c r="DD11" s="222"/>
      <c r="DE11" s="222"/>
      <c r="DF11" s="222"/>
      <c r="DG11" s="222"/>
      <c r="DH11" s="222"/>
      <c r="DI11" s="222"/>
      <c r="DJ11" s="194"/>
      <c r="DK11" s="195"/>
      <c r="DL11" s="56"/>
    </row>
    <row r="12" spans="1:116" s="57" customFormat="1" ht="25.5" customHeight="1" x14ac:dyDescent="0.25">
      <c r="A12" s="54"/>
      <c r="B12" s="131" t="s">
        <v>13</v>
      </c>
      <c r="C12" s="194">
        <v>30</v>
      </c>
      <c r="D12" s="195"/>
      <c r="E12" s="194">
        <v>30</v>
      </c>
      <c r="F12" s="195"/>
      <c r="G12" s="194">
        <v>24</v>
      </c>
      <c r="H12" s="195"/>
      <c r="I12" s="194">
        <v>30</v>
      </c>
      <c r="J12" s="195"/>
      <c r="K12" s="194">
        <v>30</v>
      </c>
      <c r="L12" s="195"/>
      <c r="M12" s="194">
        <v>24</v>
      </c>
      <c r="N12" s="195"/>
      <c r="O12" s="194">
        <v>4</v>
      </c>
      <c r="P12" s="195"/>
      <c r="Q12" s="194">
        <v>1</v>
      </c>
      <c r="R12" s="195"/>
      <c r="S12" s="194">
        <v>4</v>
      </c>
      <c r="T12" s="195"/>
      <c r="U12" s="194">
        <v>1</v>
      </c>
      <c r="V12" s="195"/>
      <c r="W12" s="194">
        <v>4</v>
      </c>
      <c r="X12" s="195"/>
      <c r="Y12" s="194">
        <v>1</v>
      </c>
      <c r="Z12" s="195"/>
      <c r="AA12" s="194">
        <v>4</v>
      </c>
      <c r="AB12" s="195"/>
      <c r="AC12" s="194">
        <v>2</v>
      </c>
      <c r="AD12" s="195"/>
      <c r="AE12" s="194">
        <v>1</v>
      </c>
      <c r="AF12" s="195"/>
      <c r="AG12" s="194">
        <v>2</v>
      </c>
      <c r="AH12" s="195"/>
      <c r="AI12" s="194">
        <v>2</v>
      </c>
      <c r="AJ12" s="195"/>
      <c r="AK12" s="194">
        <v>1</v>
      </c>
      <c r="AL12" s="195"/>
      <c r="AM12" s="194">
        <v>1</v>
      </c>
      <c r="AN12" s="195"/>
      <c r="AO12" s="194">
        <v>1</v>
      </c>
      <c r="AP12" s="195"/>
      <c r="AQ12" s="194"/>
      <c r="AR12" s="195"/>
      <c r="AS12" s="194"/>
      <c r="AT12" s="195"/>
      <c r="AU12" s="194"/>
      <c r="AV12" s="195"/>
      <c r="AW12" s="194">
        <v>1</v>
      </c>
      <c r="AX12" s="195"/>
      <c r="AY12" s="194"/>
      <c r="AZ12" s="195"/>
      <c r="BA12" s="194"/>
      <c r="BB12" s="195"/>
      <c r="BC12" s="194"/>
      <c r="BD12" s="195"/>
      <c r="BE12" s="194"/>
      <c r="BF12" s="195"/>
      <c r="BG12" s="194"/>
      <c r="BH12" s="195"/>
      <c r="BI12" s="194"/>
      <c r="BJ12" s="195"/>
      <c r="BK12" s="194"/>
      <c r="BL12" s="195"/>
      <c r="BM12" s="194"/>
      <c r="BN12" s="195"/>
      <c r="BO12" s="194"/>
      <c r="BP12" s="195"/>
      <c r="BQ12" s="194"/>
      <c r="BR12" s="195"/>
      <c r="BS12" s="194"/>
      <c r="BT12" s="195"/>
      <c r="BU12" s="194"/>
      <c r="BV12" s="195"/>
      <c r="BW12" s="194"/>
      <c r="BX12" s="195"/>
      <c r="BY12" s="194"/>
      <c r="BZ12" s="195"/>
      <c r="CA12" s="56"/>
      <c r="CB12" s="194"/>
      <c r="CC12" s="195"/>
      <c r="CD12" s="194"/>
      <c r="CE12" s="195"/>
      <c r="CF12" s="194"/>
      <c r="CG12" s="195"/>
      <c r="CH12" s="194"/>
      <c r="CI12" s="195"/>
      <c r="CJ12" s="194"/>
      <c r="CK12" s="195"/>
      <c r="CL12" s="194"/>
      <c r="CM12" s="195"/>
      <c r="CN12" s="194"/>
      <c r="CO12" s="195"/>
      <c r="CP12" s="194"/>
      <c r="CQ12" s="195"/>
      <c r="CR12" s="194"/>
      <c r="CS12" s="195"/>
      <c r="CT12" s="194"/>
      <c r="CU12" s="195"/>
      <c r="CV12" s="194"/>
      <c r="CW12" s="195"/>
      <c r="CX12" s="194"/>
      <c r="CY12" s="195"/>
      <c r="CZ12" s="194"/>
      <c r="DA12" s="195"/>
      <c r="DB12" s="194"/>
      <c r="DC12" s="195"/>
      <c r="DD12" s="194"/>
      <c r="DE12" s="195"/>
      <c r="DF12" s="194"/>
      <c r="DG12" s="195"/>
      <c r="DH12" s="194"/>
      <c r="DI12" s="195"/>
      <c r="DJ12" s="194"/>
      <c r="DK12" s="195"/>
      <c r="DL12" s="56"/>
    </row>
    <row r="13" spans="1:116" s="57" customFormat="1" ht="16.5" customHeight="1" x14ac:dyDescent="0.25">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5">
      <c r="A14" s="165">
        <v>1</v>
      </c>
      <c r="B14" s="61"/>
      <c r="C14" s="184">
        <f>'[1]ביוב גולמי I'!B3</f>
        <v>56799</v>
      </c>
      <c r="D14" s="63"/>
      <c r="E14" s="64">
        <v>20.7</v>
      </c>
      <c r="F14" s="63"/>
      <c r="G14" s="62"/>
      <c r="H14" s="63"/>
      <c r="I14" s="64"/>
      <c r="J14" s="63"/>
      <c r="K14" s="64"/>
      <c r="L14" s="63"/>
      <c r="M14" s="166"/>
      <c r="N14" s="63"/>
      <c r="O14" s="62"/>
      <c r="P14" s="63"/>
      <c r="Q14" s="62"/>
      <c r="R14" s="63"/>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5">
      <c r="A15" s="165">
        <v>2</v>
      </c>
      <c r="B15" s="61"/>
      <c r="C15" s="184">
        <f>'[1]ביוב גולמי I'!B4</f>
        <v>70111</v>
      </c>
      <c r="D15" s="62"/>
      <c r="E15" s="64">
        <v>19.8</v>
      </c>
      <c r="F15" s="63"/>
      <c r="G15" s="62"/>
      <c r="H15" s="63"/>
      <c r="I15" s="64"/>
      <c r="J15" s="63"/>
      <c r="K15" s="64"/>
      <c r="L15" s="63"/>
      <c r="M15" s="166">
        <f>'[1]ביוב גולמי I'!P4</f>
        <v>7.79</v>
      </c>
      <c r="N15" s="63"/>
      <c r="O15" s="62"/>
      <c r="P15" s="63"/>
      <c r="Q15" s="62"/>
      <c r="R15" s="63"/>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5">
      <c r="A16" s="165">
        <v>3</v>
      </c>
      <c r="B16" s="61"/>
      <c r="C16" s="184">
        <f>'[1]ביוב גולמי I'!B5</f>
        <v>79846</v>
      </c>
      <c r="D16" s="62"/>
      <c r="E16" s="64">
        <v>18.100000000000001</v>
      </c>
      <c r="F16" s="63"/>
      <c r="G16" s="62"/>
      <c r="H16" s="63"/>
      <c r="I16" s="64"/>
      <c r="J16" s="63"/>
      <c r="K16" s="64"/>
      <c r="L16" s="63"/>
      <c r="M16" s="166">
        <f>'[1]ביוב גולמי I'!P5</f>
        <v>7.61</v>
      </c>
      <c r="N16" s="63"/>
      <c r="O16" s="62">
        <v>376</v>
      </c>
      <c r="P16" s="63" t="s">
        <v>191</v>
      </c>
      <c r="Q16" s="62">
        <v>342</v>
      </c>
      <c r="R16" s="63" t="s">
        <v>191</v>
      </c>
      <c r="S16" s="62">
        <v>336</v>
      </c>
      <c r="T16" s="63" t="s">
        <v>191</v>
      </c>
      <c r="U16" s="62"/>
      <c r="V16" s="63"/>
      <c r="W16" s="62">
        <v>645</v>
      </c>
      <c r="X16" s="63" t="s">
        <v>191</v>
      </c>
      <c r="Y16" s="62"/>
      <c r="Z16" s="63"/>
      <c r="AA16" s="62">
        <v>65.5</v>
      </c>
      <c r="AB16" s="63" t="s">
        <v>191</v>
      </c>
      <c r="AC16" s="62">
        <v>39.200000000000003</v>
      </c>
      <c r="AD16" s="63" t="s">
        <v>191</v>
      </c>
      <c r="AE16" s="62">
        <v>8.1</v>
      </c>
      <c r="AF16" s="63" t="s">
        <v>191</v>
      </c>
      <c r="AG16" s="62" t="s">
        <v>290</v>
      </c>
      <c r="AH16" s="63" t="s">
        <v>191</v>
      </c>
      <c r="AI16" s="62">
        <v>47</v>
      </c>
      <c r="AJ16" s="63" t="s">
        <v>191</v>
      </c>
      <c r="AK16" s="62">
        <v>2.75</v>
      </c>
      <c r="AL16" s="63" t="s">
        <v>191</v>
      </c>
      <c r="AM16" s="62" t="s">
        <v>291</v>
      </c>
      <c r="AN16" s="63" t="s">
        <v>191</v>
      </c>
      <c r="AO16" s="62" t="s">
        <v>292</v>
      </c>
      <c r="AP16" s="63" t="s">
        <v>191</v>
      </c>
      <c r="AQ16" s="62"/>
      <c r="AR16" s="63"/>
      <c r="AS16" s="62"/>
      <c r="AT16" s="63"/>
      <c r="AU16" s="62"/>
      <c r="AV16" s="63"/>
      <c r="AW16" s="62">
        <v>280</v>
      </c>
      <c r="AX16" s="63" t="s">
        <v>191</v>
      </c>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5">
      <c r="A17" s="165">
        <v>4</v>
      </c>
      <c r="B17" s="61"/>
      <c r="C17" s="184">
        <f>'[1]ביוב גולמי I'!B6</f>
        <v>69304</v>
      </c>
      <c r="D17" s="62"/>
      <c r="E17" s="64">
        <v>17.399999999999999</v>
      </c>
      <c r="F17" s="63"/>
      <c r="G17" s="62"/>
      <c r="H17" s="63"/>
      <c r="I17" s="64"/>
      <c r="J17" s="63"/>
      <c r="K17" s="64"/>
      <c r="L17" s="63"/>
      <c r="M17" s="166">
        <f>'[1]ביוב גולמי I'!P6</f>
        <v>7.7</v>
      </c>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2"/>
      <c r="AO17" s="62"/>
      <c r="AP17" s="62"/>
      <c r="AQ17" s="62"/>
      <c r="AR17" s="62"/>
      <c r="AS17" s="62"/>
      <c r="AT17" s="62"/>
      <c r="AU17" s="62"/>
      <c r="AV17" s="63"/>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5"/>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143"/>
      <c r="DE17" s="144"/>
      <c r="DF17" s="143"/>
      <c r="DG17" s="144"/>
      <c r="DH17" s="143"/>
      <c r="DI17" s="144"/>
      <c r="DJ17" s="143"/>
      <c r="DK17" s="145"/>
      <c r="DL17" s="50"/>
    </row>
    <row r="18" spans="1:116" x14ac:dyDescent="0.25">
      <c r="A18" s="165">
        <v>5</v>
      </c>
      <c r="B18" s="61"/>
      <c r="C18" s="184">
        <f>'[1]ביוב גולמי I'!B7</f>
        <v>64096</v>
      </c>
      <c r="D18" s="62"/>
      <c r="E18" s="64">
        <v>17.5</v>
      </c>
      <c r="F18" s="63"/>
      <c r="G18" s="62"/>
      <c r="H18" s="63"/>
      <c r="I18" s="64"/>
      <c r="J18" s="63"/>
      <c r="K18" s="64"/>
      <c r="L18" s="63"/>
      <c r="M18" s="166">
        <f>'[1]ביוב גולמי I'!P7</f>
        <v>7.45</v>
      </c>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5">
      <c r="A19" s="165">
        <v>6</v>
      </c>
      <c r="B19" s="61"/>
      <c r="C19" s="184">
        <f>'[1]ביוב גולמי I'!B8</f>
        <v>69547</v>
      </c>
      <c r="D19" s="62"/>
      <c r="E19" s="64">
        <v>16.5</v>
      </c>
      <c r="F19" s="63"/>
      <c r="G19" s="62"/>
      <c r="H19" s="63"/>
      <c r="I19" s="64"/>
      <c r="J19" s="63"/>
      <c r="K19" s="64"/>
      <c r="L19" s="63"/>
      <c r="M19" s="166">
        <f>'[1]ביוב גולמי I'!P8</f>
        <v>7.45</v>
      </c>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5">
      <c r="A20" s="165">
        <v>7</v>
      </c>
      <c r="B20" s="61"/>
      <c r="C20" s="184">
        <f>'[1]ביוב גולמי I'!B9</f>
        <v>76489</v>
      </c>
      <c r="D20" s="62"/>
      <c r="E20" s="64">
        <v>16.3</v>
      </c>
      <c r="F20" s="63"/>
      <c r="G20" s="62"/>
      <c r="H20" s="63"/>
      <c r="I20" s="64"/>
      <c r="J20" s="63"/>
      <c r="K20" s="64"/>
      <c r="L20" s="63"/>
      <c r="M20" s="166"/>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5">
      <c r="A21" s="165">
        <v>8</v>
      </c>
      <c r="B21" s="61"/>
      <c r="C21" s="184">
        <f>'[1]ביוב גולמי I'!B10</f>
        <v>64048</v>
      </c>
      <c r="D21" s="63"/>
      <c r="E21" s="64">
        <v>17.899999999999999</v>
      </c>
      <c r="F21" s="63"/>
      <c r="G21" s="62"/>
      <c r="H21" s="63"/>
      <c r="I21" s="64"/>
      <c r="J21" s="63"/>
      <c r="K21" s="64"/>
      <c r="L21" s="63"/>
      <c r="M21" s="166"/>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5">
      <c r="A22" s="165">
        <v>9</v>
      </c>
      <c r="B22" s="61"/>
      <c r="C22" s="184">
        <f>'[1]ביוב גולמי I'!B11</f>
        <v>72018</v>
      </c>
      <c r="D22" s="63"/>
      <c r="E22" s="64">
        <v>17.8</v>
      </c>
      <c r="F22" s="63"/>
      <c r="G22" s="62"/>
      <c r="H22" s="63"/>
      <c r="I22" s="64"/>
      <c r="J22" s="63"/>
      <c r="K22" s="64"/>
      <c r="L22" s="63"/>
      <c r="M22" s="166">
        <f>'[1]ביוב גולמי I'!P11</f>
        <v>7.59</v>
      </c>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5">
      <c r="A23" s="165">
        <v>10</v>
      </c>
      <c r="B23" s="61"/>
      <c r="C23" s="184">
        <f>'[1]ביוב גולמי I'!B12</f>
        <v>70928</v>
      </c>
      <c r="D23" s="63"/>
      <c r="E23" s="64">
        <v>17.899999999999999</v>
      </c>
      <c r="F23" s="63"/>
      <c r="G23" s="62"/>
      <c r="H23" s="63"/>
      <c r="I23" s="64"/>
      <c r="J23" s="63"/>
      <c r="K23" s="64"/>
      <c r="L23" s="63"/>
      <c r="M23" s="166">
        <f>'[1]ביוב גולמי I'!P12</f>
        <v>7.64</v>
      </c>
      <c r="N23" s="63"/>
      <c r="O23" s="62">
        <v>272</v>
      </c>
      <c r="P23" s="63" t="s">
        <v>191</v>
      </c>
      <c r="Q23" s="62"/>
      <c r="R23" s="63"/>
      <c r="S23" s="62">
        <v>329</v>
      </c>
      <c r="T23" s="63" t="s">
        <v>191</v>
      </c>
      <c r="U23" s="62"/>
      <c r="V23" s="63"/>
      <c r="W23" s="62">
        <v>718</v>
      </c>
      <c r="X23" s="63" t="s">
        <v>191</v>
      </c>
      <c r="Y23" s="62"/>
      <c r="Z23" s="63"/>
      <c r="AA23" s="62">
        <v>70.599999999999994</v>
      </c>
      <c r="AB23" s="63" t="s">
        <v>191</v>
      </c>
      <c r="AC23" s="62">
        <v>50.4</v>
      </c>
      <c r="AD23" s="63" t="s">
        <v>191</v>
      </c>
      <c r="AE23" s="62">
        <v>8.6</v>
      </c>
      <c r="AF23" s="63" t="s">
        <v>191</v>
      </c>
      <c r="AG23" s="62"/>
      <c r="AH23" s="63"/>
      <c r="AI23" s="62"/>
      <c r="AJ23" s="63"/>
      <c r="AK23" s="62"/>
      <c r="AL23" s="63"/>
      <c r="AM23" s="62"/>
      <c r="AN23" s="63"/>
      <c r="AO23" s="62"/>
      <c r="AP23" s="63"/>
      <c r="AQ23" s="62"/>
      <c r="AR23" s="63"/>
      <c r="AS23" s="62"/>
      <c r="AT23" s="63"/>
      <c r="AU23" s="62"/>
      <c r="AV23" s="63"/>
      <c r="AW23" s="62">
        <v>309</v>
      </c>
      <c r="AX23" s="63" t="s">
        <v>191</v>
      </c>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5">
      <c r="A24" s="165">
        <v>11</v>
      </c>
      <c r="B24" s="61"/>
      <c r="C24" s="184">
        <f>'[1]ביוב גולמי I'!B13</f>
        <v>69459</v>
      </c>
      <c r="D24" s="63"/>
      <c r="E24" s="64">
        <v>17.600000000000001</v>
      </c>
      <c r="F24" s="63"/>
      <c r="G24" s="62"/>
      <c r="H24" s="63"/>
      <c r="I24" s="64"/>
      <c r="J24" s="63"/>
      <c r="K24" s="64"/>
      <c r="L24" s="63"/>
      <c r="M24" s="166">
        <f>'[1]ביוב גולמי I'!P13</f>
        <v>7.8</v>
      </c>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2"/>
      <c r="AY24" s="62"/>
      <c r="AZ24" s="62"/>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5">
      <c r="A25" s="165">
        <v>12</v>
      </c>
      <c r="B25" s="61"/>
      <c r="C25" s="184">
        <f>'[1]ביוב גולמי I'!B14</f>
        <v>69615</v>
      </c>
      <c r="D25" s="63"/>
      <c r="E25" s="64">
        <v>17.2</v>
      </c>
      <c r="F25" s="63"/>
      <c r="G25" s="62"/>
      <c r="H25" s="63"/>
      <c r="I25" s="64"/>
      <c r="J25" s="63"/>
      <c r="K25" s="64"/>
      <c r="L25" s="63"/>
      <c r="M25" s="166">
        <f>'[1]ביוב גולמי I'!P14</f>
        <v>7.8</v>
      </c>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2"/>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5">
      <c r="A26" s="165">
        <v>13</v>
      </c>
      <c r="B26" s="61"/>
      <c r="C26" s="184">
        <f>'[1]ביוב גולמי I'!B15</f>
        <v>69978</v>
      </c>
      <c r="D26" s="63"/>
      <c r="E26" s="64">
        <v>17.3</v>
      </c>
      <c r="F26" s="63"/>
      <c r="G26" s="62"/>
      <c r="H26" s="63"/>
      <c r="I26" s="64"/>
      <c r="J26" s="63"/>
      <c r="K26" s="64"/>
      <c r="L26" s="63"/>
      <c r="M26" s="166">
        <f>'[1]ביוב גולמי I'!P15</f>
        <v>7.71</v>
      </c>
      <c r="N26" s="63"/>
      <c r="O26" s="62"/>
      <c r="P26" s="63"/>
      <c r="Q26" s="62"/>
      <c r="R26" s="63"/>
      <c r="S26" s="62"/>
      <c r="T26" s="63"/>
      <c r="U26" s="62"/>
      <c r="V26" s="63"/>
      <c r="W26" s="62"/>
      <c r="X26" s="63"/>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5">
      <c r="A27" s="165">
        <v>14</v>
      </c>
      <c r="B27" s="61"/>
      <c r="C27" s="184">
        <f>'[1]ביוב גולמי I'!B16</f>
        <v>107538</v>
      </c>
      <c r="D27" s="63"/>
      <c r="E27" s="64">
        <v>17.100000000000001</v>
      </c>
      <c r="F27" s="63"/>
      <c r="G27" s="62"/>
      <c r="H27" s="63"/>
      <c r="I27" s="64"/>
      <c r="J27" s="63"/>
      <c r="K27" s="64"/>
      <c r="L27" s="63"/>
      <c r="M27" s="166"/>
      <c r="N27" s="63"/>
      <c r="O27" s="62"/>
      <c r="P27" s="63"/>
      <c r="Q27" s="62"/>
      <c r="R27" s="63"/>
      <c r="S27" s="62"/>
      <c r="T27" s="63"/>
      <c r="U27" s="62"/>
      <c r="V27" s="63"/>
      <c r="W27" s="62"/>
      <c r="X27" s="63"/>
      <c r="Y27" s="62"/>
      <c r="Z27" s="63"/>
      <c r="AA27" s="62"/>
      <c r="AB27" s="63"/>
      <c r="AC27" s="62"/>
      <c r="AD27" s="63"/>
      <c r="AE27" s="62"/>
      <c r="AF27" s="63"/>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5">
      <c r="A28" s="165">
        <v>15</v>
      </c>
      <c r="B28" s="61"/>
      <c r="C28" s="184">
        <f>'[1]ביוב גולמי I'!B17</f>
        <v>124841</v>
      </c>
      <c r="D28" s="63"/>
      <c r="E28" s="64">
        <v>16.399999999999999</v>
      </c>
      <c r="F28" s="63"/>
      <c r="G28" s="62"/>
      <c r="H28" s="63"/>
      <c r="I28" s="64"/>
      <c r="J28" s="63"/>
      <c r="K28" s="64"/>
      <c r="L28" s="63"/>
      <c r="M28" s="166"/>
      <c r="N28" s="63"/>
      <c r="O28" s="62"/>
      <c r="P28" s="63"/>
      <c r="Q28" s="62"/>
      <c r="R28" s="63"/>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5">
      <c r="A29" s="165">
        <v>16</v>
      </c>
      <c r="B29" s="61"/>
      <c r="C29" s="184">
        <f>'[1]ביוב גולמי I'!B18</f>
        <v>139726</v>
      </c>
      <c r="D29" s="63"/>
      <c r="E29" s="64">
        <v>17.5</v>
      </c>
      <c r="F29" s="63"/>
      <c r="G29" s="62"/>
      <c r="H29" s="63"/>
      <c r="I29" s="64"/>
      <c r="J29" s="63"/>
      <c r="K29" s="64"/>
      <c r="L29" s="63"/>
      <c r="M29" s="166">
        <f>'[1]ביוב גולמי I'!P18</f>
        <v>7.33</v>
      </c>
      <c r="N29" s="63"/>
      <c r="O29" s="62"/>
      <c r="P29" s="63"/>
      <c r="Q29" s="62"/>
      <c r="R29" s="63"/>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5">
      <c r="A30" s="165">
        <v>17</v>
      </c>
      <c r="B30" s="61"/>
      <c r="C30" s="184">
        <f>'[1]ביוב גולמי I'!B19</f>
        <v>80884</v>
      </c>
      <c r="D30" s="63"/>
      <c r="E30" s="64">
        <v>16.3</v>
      </c>
      <c r="F30" s="63"/>
      <c r="G30" s="62"/>
      <c r="H30" s="63"/>
      <c r="I30" s="64"/>
      <c r="J30" s="63"/>
      <c r="K30" s="64"/>
      <c r="L30" s="63"/>
      <c r="M30" s="166">
        <f>'[1]ביוב גולמי I'!P19</f>
        <v>7.45</v>
      </c>
      <c r="N30" s="63"/>
      <c r="O30" s="62">
        <v>264</v>
      </c>
      <c r="P30" s="63" t="s">
        <v>191</v>
      </c>
      <c r="Q30" s="62"/>
      <c r="R30" s="63"/>
      <c r="S30" s="62">
        <v>151</v>
      </c>
      <c r="T30" s="63" t="s">
        <v>191</v>
      </c>
      <c r="U30" s="62"/>
      <c r="V30" s="63"/>
      <c r="W30" s="62">
        <v>443</v>
      </c>
      <c r="X30" s="63" t="s">
        <v>191</v>
      </c>
      <c r="Y30" s="62"/>
      <c r="Z30" s="63"/>
      <c r="AA30" s="62">
        <v>33.6</v>
      </c>
      <c r="AB30" s="63" t="s">
        <v>191</v>
      </c>
      <c r="AC30" s="62">
        <v>19</v>
      </c>
      <c r="AD30" s="63" t="s">
        <v>191</v>
      </c>
      <c r="AE30" s="62">
        <v>3.8</v>
      </c>
      <c r="AF30" s="63" t="s">
        <v>191</v>
      </c>
      <c r="AG30" s="62" t="s">
        <v>290</v>
      </c>
      <c r="AH30" s="63" t="s">
        <v>191</v>
      </c>
      <c r="AI30" s="62">
        <v>35</v>
      </c>
      <c r="AJ30" s="63" t="s">
        <v>191</v>
      </c>
      <c r="AK30" s="62"/>
      <c r="AL30" s="63"/>
      <c r="AM30" s="62"/>
      <c r="AN30" s="63"/>
      <c r="AO30" s="62"/>
      <c r="AP30" s="63"/>
      <c r="AQ30" s="62"/>
      <c r="AR30" s="63"/>
      <c r="AS30" s="62"/>
      <c r="AT30" s="63"/>
      <c r="AU30" s="62"/>
      <c r="AV30" s="63"/>
      <c r="AW30" s="62">
        <v>157</v>
      </c>
      <c r="AX30" s="63" t="s">
        <v>191</v>
      </c>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5">
      <c r="A31" s="165">
        <v>18</v>
      </c>
      <c r="B31" s="61"/>
      <c r="C31" s="184">
        <f>'[1]ביוב גולמי I'!B20</f>
        <v>75996</v>
      </c>
      <c r="D31" s="63"/>
      <c r="E31" s="64">
        <v>16.399999999999999</v>
      </c>
      <c r="F31" s="63"/>
      <c r="G31" s="62"/>
      <c r="H31" s="63"/>
      <c r="I31" s="64"/>
      <c r="J31" s="63"/>
      <c r="K31" s="64"/>
      <c r="L31" s="63"/>
      <c r="M31" s="166"/>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2"/>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5">
      <c r="A32" s="165">
        <v>19</v>
      </c>
      <c r="B32" s="61"/>
      <c r="C32" s="184">
        <f>'[1]ביוב גולמי I'!B21</f>
        <v>75952</v>
      </c>
      <c r="D32" s="63"/>
      <c r="E32" s="64">
        <v>17.2</v>
      </c>
      <c r="F32" s="63"/>
      <c r="G32" s="62"/>
      <c r="H32" s="63"/>
      <c r="I32" s="64"/>
      <c r="J32" s="63"/>
      <c r="K32" s="64"/>
      <c r="L32" s="63"/>
      <c r="M32" s="166"/>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5">
      <c r="A33" s="165">
        <v>20</v>
      </c>
      <c r="B33" s="61"/>
      <c r="C33" s="184">
        <f>'[1]ביוב גולמי I'!B22</f>
        <v>73636</v>
      </c>
      <c r="D33" s="63"/>
      <c r="E33" s="64">
        <v>17.5</v>
      </c>
      <c r="F33" s="63"/>
      <c r="G33" s="62"/>
      <c r="H33" s="63"/>
      <c r="I33" s="64"/>
      <c r="J33" s="63"/>
      <c r="K33" s="64"/>
      <c r="L33" s="63"/>
      <c r="M33" s="166"/>
      <c r="N33" s="63"/>
      <c r="O33" s="62"/>
      <c r="P33" s="63"/>
      <c r="Q33" s="62"/>
      <c r="R33" s="63"/>
      <c r="S33" s="62"/>
      <c r="T33" s="63"/>
      <c r="U33" s="62"/>
      <c r="V33" s="63"/>
      <c r="W33" s="62"/>
      <c r="X33" s="63"/>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5">
      <c r="A34" s="165">
        <v>21</v>
      </c>
      <c r="B34" s="61"/>
      <c r="C34" s="184">
        <f>'[1]ביוב גולמי I'!B23</f>
        <v>81156</v>
      </c>
      <c r="D34" s="63"/>
      <c r="E34" s="64">
        <v>16.899999999999999</v>
      </c>
      <c r="F34" s="63"/>
      <c r="G34" s="62"/>
      <c r="H34" s="63"/>
      <c r="I34" s="64"/>
      <c r="J34" s="63"/>
      <c r="K34" s="64"/>
      <c r="L34" s="63"/>
      <c r="M34" s="166"/>
      <c r="N34" s="63"/>
      <c r="O34" s="62"/>
      <c r="P34" s="63"/>
      <c r="Q34" s="62"/>
      <c r="R34" s="63"/>
      <c r="S34" s="62"/>
      <c r="T34" s="63"/>
      <c r="U34" s="62"/>
      <c r="V34" s="63"/>
      <c r="W34" s="62"/>
      <c r="X34" s="63"/>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5">
      <c r="A35" s="165">
        <v>22</v>
      </c>
      <c r="B35" s="61"/>
      <c r="C35" s="184">
        <f>'[1]ביוב גולמי I'!B24</f>
        <v>65583</v>
      </c>
      <c r="D35" s="63"/>
      <c r="E35" s="64">
        <v>16.3</v>
      </c>
      <c r="F35" s="63"/>
      <c r="G35" s="62"/>
      <c r="H35" s="63"/>
      <c r="I35" s="64"/>
      <c r="J35" s="63"/>
      <c r="K35" s="64"/>
      <c r="L35" s="63"/>
      <c r="M35" s="166"/>
      <c r="N35" s="63"/>
      <c r="O35" s="62"/>
      <c r="P35" s="63"/>
      <c r="Q35" s="62"/>
      <c r="R35" s="63"/>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5">
      <c r="A36" s="165">
        <v>23</v>
      </c>
      <c r="B36" s="61"/>
      <c r="C36" s="184">
        <f>'[1]ביוב גולמי I'!B25</f>
        <v>80388</v>
      </c>
      <c r="D36" s="63"/>
      <c r="E36" s="64">
        <v>17.399999999999999</v>
      </c>
      <c r="F36" s="63"/>
      <c r="G36" s="62"/>
      <c r="H36" s="63"/>
      <c r="I36" s="64"/>
      <c r="J36" s="63"/>
      <c r="K36" s="64"/>
      <c r="L36" s="63"/>
      <c r="M36" s="166"/>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5">
      <c r="A37" s="165">
        <v>24</v>
      </c>
      <c r="B37" s="61"/>
      <c r="C37" s="184">
        <f>'[1]ביוב גולמי I'!B26</f>
        <v>96566</v>
      </c>
      <c r="D37" s="63"/>
      <c r="E37" s="64">
        <v>16.899999999999999</v>
      </c>
      <c r="F37" s="63"/>
      <c r="G37" s="62"/>
      <c r="H37" s="63"/>
      <c r="I37" s="64"/>
      <c r="J37" s="63"/>
      <c r="K37" s="64"/>
      <c r="L37" s="63"/>
      <c r="M37" s="166">
        <f>'[1]ביוב גולמי I'!P26</f>
        <v>7.27</v>
      </c>
      <c r="N37" s="63"/>
      <c r="O37" s="62">
        <v>279</v>
      </c>
      <c r="P37" s="63" t="s">
        <v>191</v>
      </c>
      <c r="Q37" s="62"/>
      <c r="R37" s="63"/>
      <c r="S37" s="62">
        <v>278</v>
      </c>
      <c r="T37" s="63" t="s">
        <v>191</v>
      </c>
      <c r="U37" s="62"/>
      <c r="V37" s="63"/>
      <c r="W37" s="62">
        <v>604</v>
      </c>
      <c r="X37" s="63" t="s">
        <v>191</v>
      </c>
      <c r="Y37" s="62"/>
      <c r="Z37" s="63"/>
      <c r="AA37" s="62">
        <v>31.4</v>
      </c>
      <c r="AB37" s="63" t="s">
        <v>191</v>
      </c>
      <c r="AC37" s="62"/>
      <c r="AD37" s="63" t="s">
        <v>191</v>
      </c>
      <c r="AE37" s="62">
        <v>4.5999999999999996</v>
      </c>
      <c r="AF37" s="63" t="s">
        <v>191</v>
      </c>
      <c r="AG37" s="62"/>
      <c r="AH37" s="63"/>
      <c r="AI37" s="62"/>
      <c r="AJ37" s="63"/>
      <c r="AK37" s="62"/>
      <c r="AL37" s="63"/>
      <c r="AM37" s="62"/>
      <c r="AN37" s="63"/>
      <c r="AO37" s="62"/>
      <c r="AP37" s="63"/>
      <c r="AQ37" s="62"/>
      <c r="AR37" s="63"/>
      <c r="AS37" s="62"/>
      <c r="AT37" s="63"/>
      <c r="AU37" s="62"/>
      <c r="AV37" s="63"/>
      <c r="AW37" s="62">
        <v>215</v>
      </c>
      <c r="AX37" s="63" t="s">
        <v>191</v>
      </c>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5">
      <c r="A38" s="165">
        <v>25</v>
      </c>
      <c r="B38" s="61"/>
      <c r="C38" s="184">
        <f>'[1]ביוב גולמי I'!B27</f>
        <v>74688</v>
      </c>
      <c r="D38" s="63"/>
      <c r="E38" s="64">
        <v>16.100000000000001</v>
      </c>
      <c r="F38" s="63"/>
      <c r="G38" s="62"/>
      <c r="H38" s="63"/>
      <c r="I38" s="64"/>
      <c r="J38" s="63"/>
      <c r="K38" s="64"/>
      <c r="L38" s="63"/>
      <c r="M38" s="166">
        <f>'[1]ביוב גולמי I'!P27</f>
        <v>7.38</v>
      </c>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2"/>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5">
      <c r="A39" s="165">
        <v>26</v>
      </c>
      <c r="B39" s="61"/>
      <c r="C39" s="184">
        <f>'[1]ביוב גולמי I'!B28</f>
        <v>86302</v>
      </c>
      <c r="D39" s="63"/>
      <c r="E39" s="64">
        <v>16.3</v>
      </c>
      <c r="F39" s="63"/>
      <c r="G39" s="62"/>
      <c r="H39" s="63"/>
      <c r="I39" s="64"/>
      <c r="J39" s="63"/>
      <c r="K39" s="64"/>
      <c r="L39" s="63"/>
      <c r="M39" s="166">
        <f>'[1]ביוב גולמי I'!P28</f>
        <v>7.92</v>
      </c>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5">
      <c r="A40" s="165">
        <v>27</v>
      </c>
      <c r="B40" s="61"/>
      <c r="C40" s="184">
        <f>'[1]ביוב גולמי I'!B29</f>
        <v>122139</v>
      </c>
      <c r="D40" s="63"/>
      <c r="E40" s="64">
        <v>17.100000000000001</v>
      </c>
      <c r="F40" s="63"/>
      <c r="G40" s="62"/>
      <c r="H40" s="63"/>
      <c r="I40" s="64"/>
      <c r="J40" s="63"/>
      <c r="K40" s="64"/>
      <c r="L40" s="63"/>
      <c r="M40" s="166"/>
      <c r="N40" s="63"/>
      <c r="O40" s="62"/>
      <c r="P40" s="63"/>
      <c r="Q40" s="62"/>
      <c r="R40" s="63"/>
      <c r="S40" s="62"/>
      <c r="T40" s="63"/>
      <c r="U40" s="62"/>
      <c r="V40" s="63"/>
      <c r="W40" s="62"/>
      <c r="X40" s="63"/>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5">
      <c r="A41" s="165">
        <v>28</v>
      </c>
      <c r="B41" s="61"/>
      <c r="C41" s="184">
        <f>'[1]ביוב גולמי I'!B30</f>
        <v>134091</v>
      </c>
      <c r="D41" s="63"/>
      <c r="E41" s="64">
        <v>17.5</v>
      </c>
      <c r="F41" s="63"/>
      <c r="G41" s="62"/>
      <c r="H41" s="63"/>
      <c r="I41" s="64"/>
      <c r="J41" s="63"/>
      <c r="K41" s="64"/>
      <c r="L41" s="63"/>
      <c r="M41" s="166"/>
      <c r="N41" s="63"/>
      <c r="O41" s="62"/>
      <c r="P41" s="63"/>
      <c r="Q41" s="62"/>
      <c r="R41" s="63"/>
      <c r="S41" s="62"/>
      <c r="T41" s="63"/>
      <c r="U41" s="62"/>
      <c r="V41" s="63"/>
      <c r="W41" s="62"/>
      <c r="X41" s="63"/>
      <c r="Y41" s="62"/>
      <c r="Z41" s="63"/>
      <c r="AA41" s="62"/>
      <c r="AB41" s="63"/>
      <c r="AC41" s="62"/>
      <c r="AD41" s="63"/>
      <c r="AE41" s="62"/>
      <c r="AF41" s="63"/>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5">
      <c r="A42" s="165">
        <v>29</v>
      </c>
      <c r="B42" s="61"/>
      <c r="C42" s="184">
        <f>'[1]ביוב גולמי I'!B31</f>
        <v>96214</v>
      </c>
      <c r="D42" s="63"/>
      <c r="E42" s="64">
        <v>17.3</v>
      </c>
      <c r="F42" s="63"/>
      <c r="G42" s="62"/>
      <c r="H42" s="63"/>
      <c r="I42" s="64"/>
      <c r="J42" s="63"/>
      <c r="K42" s="64"/>
      <c r="L42" s="63"/>
      <c r="M42" s="166"/>
      <c r="N42" s="63"/>
      <c r="O42" s="62"/>
      <c r="P42" s="63"/>
      <c r="Q42" s="62"/>
      <c r="R42" s="63"/>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5">
      <c r="A43" s="165">
        <v>30</v>
      </c>
      <c r="B43" s="61"/>
      <c r="C43" s="184">
        <f>'[1]ביוב גולמי I'!B32</f>
        <v>76883</v>
      </c>
      <c r="D43" s="63"/>
      <c r="E43" s="64">
        <v>16.399999999999999</v>
      </c>
      <c r="F43" s="63"/>
      <c r="G43" s="62"/>
      <c r="H43" s="63"/>
      <c r="I43" s="64"/>
      <c r="J43" s="63"/>
      <c r="K43" s="64"/>
      <c r="L43" s="63"/>
      <c r="M43" s="166">
        <f>'[1]ביוב גולמי I'!P32</f>
        <v>7.49</v>
      </c>
      <c r="N43" s="63"/>
      <c r="O43" s="62"/>
      <c r="P43" s="63"/>
      <c r="Q43" s="62"/>
      <c r="R43" s="63"/>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5">
      <c r="A44" s="165">
        <v>31</v>
      </c>
      <c r="B44" s="61"/>
      <c r="C44" s="184">
        <f>'[1]ביוב גולמי I'!B33</f>
        <v>77058</v>
      </c>
      <c r="D44" s="63"/>
      <c r="E44" s="64">
        <v>16.899999999999999</v>
      </c>
      <c r="F44" s="63"/>
      <c r="G44" s="62"/>
      <c r="H44" s="63"/>
      <c r="I44" s="64"/>
      <c r="J44" s="63"/>
      <c r="K44" s="64"/>
      <c r="L44" s="63"/>
      <c r="M44" s="166">
        <f>'[1]ביוב גולמי I'!P33</f>
        <v>7.88</v>
      </c>
      <c r="N44" s="63"/>
      <c r="O44" s="62">
        <v>218</v>
      </c>
      <c r="P44" s="63" t="s">
        <v>191</v>
      </c>
      <c r="Q44" s="62"/>
      <c r="R44" s="63"/>
      <c r="S44" s="62">
        <v>226</v>
      </c>
      <c r="T44" s="63" t="s">
        <v>191</v>
      </c>
      <c r="U44" s="62"/>
      <c r="V44" s="63"/>
      <c r="W44" s="62">
        <v>476</v>
      </c>
      <c r="X44" s="63" t="s">
        <v>191</v>
      </c>
      <c r="Y44" s="62"/>
      <c r="Z44" s="63"/>
      <c r="AA44" s="62">
        <v>35.299999999999997</v>
      </c>
      <c r="AB44" s="63" t="s">
        <v>191</v>
      </c>
      <c r="AC44" s="62"/>
      <c r="AD44" s="63" t="s">
        <v>191</v>
      </c>
      <c r="AE44" s="62">
        <v>5.5</v>
      </c>
      <c r="AF44" s="63" t="s">
        <v>191</v>
      </c>
      <c r="AG44" s="62" t="s">
        <v>290</v>
      </c>
      <c r="AH44" s="63" t="s">
        <v>191</v>
      </c>
      <c r="AI44" s="62">
        <v>54</v>
      </c>
      <c r="AJ44" s="63" t="s">
        <v>191</v>
      </c>
      <c r="AK44" s="62"/>
      <c r="AL44" s="63"/>
      <c r="AM44" s="62"/>
      <c r="AN44" s="63"/>
      <c r="AO44" s="62"/>
      <c r="AP44" s="63"/>
      <c r="AQ44" s="62"/>
      <c r="AR44" s="63"/>
      <c r="AS44" s="62"/>
      <c r="AT44" s="63"/>
      <c r="AU44" s="62"/>
      <c r="AV44" s="63"/>
      <c r="AW44" s="62">
        <v>276</v>
      </c>
      <c r="AX44" s="63" t="s">
        <v>191</v>
      </c>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5">
      <c r="A45" s="67" t="s">
        <v>14</v>
      </c>
      <c r="B45" s="68"/>
      <c r="C45" s="68">
        <f>COUNT(C14:C44)</f>
        <v>31</v>
      </c>
      <c r="D45" s="68"/>
      <c r="E45" s="68">
        <f>COUNT(E14:E44)</f>
        <v>31</v>
      </c>
      <c r="F45" s="68"/>
      <c r="G45" s="68">
        <f>COUNT(G14:G44)</f>
        <v>0</v>
      </c>
      <c r="H45" s="68"/>
      <c r="I45" s="68">
        <f>COUNT(I14:I44)</f>
        <v>0</v>
      </c>
      <c r="J45" s="68"/>
      <c r="K45" s="68">
        <f>COUNT(K14:K44)</f>
        <v>0</v>
      </c>
      <c r="L45" s="68"/>
      <c r="M45" s="68">
        <f>COUNT(M14:M44)</f>
        <v>17</v>
      </c>
      <c r="N45" s="68"/>
      <c r="O45" s="68">
        <f>COUNT(O14:O44)</f>
        <v>5</v>
      </c>
      <c r="P45" s="68"/>
      <c r="Q45" s="68">
        <f>COUNT(Q14:Q44)</f>
        <v>1</v>
      </c>
      <c r="R45" s="68"/>
      <c r="S45" s="68">
        <f>COUNT(S14:S44)</f>
        <v>5</v>
      </c>
      <c r="T45" s="68"/>
      <c r="U45" s="68">
        <f>COUNT(U14:U44)</f>
        <v>0</v>
      </c>
      <c r="V45" s="68"/>
      <c r="W45" s="68">
        <f>COUNT(W14:W44)</f>
        <v>5</v>
      </c>
      <c r="X45" s="68"/>
      <c r="Y45" s="68">
        <f>COUNT(Y14:Y44)</f>
        <v>0</v>
      </c>
      <c r="Z45" s="68"/>
      <c r="AA45" s="68">
        <f>COUNT(AA14:AA44)</f>
        <v>5</v>
      </c>
      <c r="AB45" s="68"/>
      <c r="AC45" s="68">
        <f>COUNT(AC14:AC44)</f>
        <v>3</v>
      </c>
      <c r="AD45" s="68"/>
      <c r="AE45" s="68">
        <f>COUNT(AE14:AE44)</f>
        <v>5</v>
      </c>
      <c r="AF45" s="68"/>
      <c r="AG45" s="68">
        <f>COUNT(AG14:AG44)</f>
        <v>0</v>
      </c>
      <c r="AH45" s="68"/>
      <c r="AI45" s="68">
        <f>COUNT(AI14:AI44)</f>
        <v>3</v>
      </c>
      <c r="AJ45" s="68"/>
      <c r="AK45" s="68">
        <f>COUNT(AK14:AK44)</f>
        <v>1</v>
      </c>
      <c r="AL45" s="68"/>
      <c r="AM45" s="68">
        <f>COUNT(AM14:AM44)</f>
        <v>0</v>
      </c>
      <c r="AN45" s="68"/>
      <c r="AO45" s="68">
        <f>COUNT(AO14:AO44)</f>
        <v>0</v>
      </c>
      <c r="AP45" s="68"/>
      <c r="AQ45" s="68">
        <f>COUNT(AQ14:AQ44)</f>
        <v>0</v>
      </c>
      <c r="AR45" s="68"/>
      <c r="AS45" s="68">
        <f>COUNT(AS14:AS44)</f>
        <v>0</v>
      </c>
      <c r="AT45" s="68"/>
      <c r="AU45" s="68">
        <f>COUNT(AU14:AU44)</f>
        <v>0</v>
      </c>
      <c r="AV45" s="68"/>
      <c r="AW45" s="68">
        <f>COUNT(AW14:AW44)</f>
        <v>5</v>
      </c>
      <c r="AX45" s="68"/>
      <c r="AY45" s="68">
        <f>COUNT(AY14:AY44)</f>
        <v>0</v>
      </c>
      <c r="AZ45" s="68"/>
      <c r="BA45" s="68">
        <f>COUNT(BA14:BA44)</f>
        <v>0</v>
      </c>
      <c r="BB45" s="68"/>
      <c r="BC45" s="68">
        <f>COUNT(BC14:BC44)</f>
        <v>0</v>
      </c>
      <c r="BD45" s="68"/>
      <c r="BE45" s="68">
        <f>COUNT(BE14:BE44)</f>
        <v>0</v>
      </c>
      <c r="BF45" s="68"/>
      <c r="BG45" s="68">
        <f>COUNT(BG14:BG44)</f>
        <v>0</v>
      </c>
      <c r="BH45" s="68"/>
      <c r="BI45" s="68">
        <f>COUNT(BI14:BI44)</f>
        <v>0</v>
      </c>
      <c r="BJ45" s="68"/>
      <c r="BK45" s="68">
        <f>COUNT(BK14:BK44)</f>
        <v>0</v>
      </c>
      <c r="BL45" s="68"/>
      <c r="BM45" s="68">
        <f>COUNT(BM14:BM44)</f>
        <v>0</v>
      </c>
      <c r="BN45" s="68"/>
      <c r="BO45" s="68">
        <f>COUNT(BO14:BO44)</f>
        <v>0</v>
      </c>
      <c r="BP45" s="68"/>
      <c r="BQ45" s="68">
        <f>COUNT(BQ14:BQ44)</f>
        <v>0</v>
      </c>
      <c r="BR45" s="68"/>
      <c r="BS45" s="68">
        <f>COUNT(BS14:BS44)</f>
        <v>0</v>
      </c>
      <c r="BT45" s="68"/>
      <c r="BU45" s="68">
        <f>COUNT(BU14:BU44)</f>
        <v>0</v>
      </c>
      <c r="BV45" s="68"/>
      <c r="BW45" s="68">
        <f>COUNT(BW14:BW44)</f>
        <v>0</v>
      </c>
      <c r="BX45" s="68"/>
      <c r="BY45" s="68">
        <f>COUNT(BY14:BY44)</f>
        <v>0</v>
      </c>
      <c r="BZ45" s="68"/>
      <c r="CA45" s="69"/>
      <c r="CB45" s="68">
        <f>COUNT(CB14:CB44)</f>
        <v>0</v>
      </c>
      <c r="CC45" s="68"/>
      <c r="CD45" s="68">
        <f>COUNT(CD14:CD44)</f>
        <v>0</v>
      </c>
      <c r="CE45" s="68"/>
      <c r="CF45" s="68">
        <f>COUNT(CF14:CF44)</f>
        <v>0</v>
      </c>
      <c r="CG45" s="68"/>
      <c r="CH45" s="68">
        <f>COUNT(CH14:CH44)</f>
        <v>0</v>
      </c>
      <c r="CI45" s="68"/>
      <c r="CJ45" s="68">
        <f>COUNT(CJ14:CJ44)</f>
        <v>0</v>
      </c>
      <c r="CK45" s="68"/>
      <c r="CL45" s="68">
        <f>COUNT(CL14:CL44)</f>
        <v>0</v>
      </c>
      <c r="CM45" s="68"/>
      <c r="CN45" s="68">
        <f>COUNT(CN14:CN44)</f>
        <v>0</v>
      </c>
      <c r="CO45" s="68"/>
      <c r="CP45" s="68">
        <f>COUNT(CP14:CP44)</f>
        <v>0</v>
      </c>
      <c r="CQ45" s="68"/>
      <c r="CR45" s="68">
        <f>COUNT(CR14:CR44)</f>
        <v>0</v>
      </c>
      <c r="CS45" s="68"/>
      <c r="CT45" s="68">
        <f>COUNT(CT14:CT44)</f>
        <v>0</v>
      </c>
      <c r="CU45" s="68"/>
      <c r="CV45" s="68">
        <f>COUNT(CV14:CV44)</f>
        <v>0</v>
      </c>
      <c r="CW45" s="68"/>
      <c r="CX45" s="68">
        <f>COUNT(CX14:CX44)</f>
        <v>0</v>
      </c>
      <c r="CY45" s="68"/>
      <c r="CZ45" s="68">
        <f>COUNT(CZ14:CZ44)</f>
        <v>0</v>
      </c>
      <c r="DA45" s="68"/>
      <c r="DB45" s="68">
        <f>COUNT(DB14:DB44)</f>
        <v>0</v>
      </c>
      <c r="DC45" s="68"/>
      <c r="DD45" s="68">
        <f>COUNT(DD14:DD44)</f>
        <v>0</v>
      </c>
      <c r="DE45" s="68"/>
      <c r="DF45" s="68">
        <f>COUNT(DF14:DF44)</f>
        <v>0</v>
      </c>
      <c r="DG45" s="68"/>
      <c r="DH45" s="68">
        <f>COUNT(DH14:DH44)</f>
        <v>0</v>
      </c>
      <c r="DI45" s="68"/>
      <c r="DJ45" s="68">
        <f>COUNT(DJ14:DJ44)</f>
        <v>0</v>
      </c>
      <c r="DK45" s="68"/>
      <c r="DL45" s="50"/>
    </row>
    <row r="46" spans="1:116" x14ac:dyDescent="0.25">
      <c r="A46" s="67" t="s">
        <v>233</v>
      </c>
      <c r="B46" s="68"/>
      <c r="C46" s="68">
        <f>AVERAGE(C14:C44)</f>
        <v>82963.838709677424</v>
      </c>
      <c r="D46" s="68"/>
      <c r="E46" s="68">
        <f>AVERAGE(E14:E44)</f>
        <v>17.274193548387096</v>
      </c>
      <c r="F46" s="68"/>
      <c r="G46" s="68" t="e">
        <f>AVERAGE(G14:G44)</f>
        <v>#DIV/0!</v>
      </c>
      <c r="H46" s="68"/>
      <c r="I46" s="68" t="e">
        <f>AVERAGE(I14:I44)</f>
        <v>#DIV/0!</v>
      </c>
      <c r="J46" s="68"/>
      <c r="K46" s="68" t="e">
        <f>AVERAGE(K14:K44)</f>
        <v>#DIV/0!</v>
      </c>
      <c r="L46" s="68"/>
      <c r="M46" s="68">
        <f>AVERAGE(M14:M44)</f>
        <v>7.603529411764705</v>
      </c>
      <c r="N46" s="68"/>
      <c r="O46" s="68">
        <f>AVERAGE(O14:O44)</f>
        <v>281.8</v>
      </c>
      <c r="P46" s="68"/>
      <c r="Q46" s="68">
        <f>AVERAGE(Q14:Q44)</f>
        <v>342</v>
      </c>
      <c r="R46" s="68"/>
      <c r="S46" s="68">
        <f>AVERAGE(S14:S44)</f>
        <v>264</v>
      </c>
      <c r="T46" s="68"/>
      <c r="U46" s="68" t="e">
        <f>AVERAGE(U14:U44)</f>
        <v>#DIV/0!</v>
      </c>
      <c r="V46" s="68"/>
      <c r="W46" s="68">
        <f>AVERAGE(W14:W44)</f>
        <v>577.20000000000005</v>
      </c>
      <c r="X46" s="68"/>
      <c r="Y46" s="68" t="e">
        <f>AVERAGE(Y14:Y44)</f>
        <v>#DIV/0!</v>
      </c>
      <c r="Z46" s="68"/>
      <c r="AA46" s="68">
        <f>AVERAGE(AA14:AA44)</f>
        <v>47.279999999999994</v>
      </c>
      <c r="AB46" s="68"/>
      <c r="AC46" s="68">
        <f>AVERAGE(AC14:AC44)</f>
        <v>36.199999999999996</v>
      </c>
      <c r="AD46" s="68"/>
      <c r="AE46" s="68">
        <f>AVERAGE(AE14:AE44)</f>
        <v>6.12</v>
      </c>
      <c r="AF46" s="68"/>
      <c r="AG46" s="68" t="e">
        <f>AVERAGE(AG14:AG44)</f>
        <v>#DIV/0!</v>
      </c>
      <c r="AH46" s="68"/>
      <c r="AI46" s="68">
        <f>AVERAGE(AI14:AI44)</f>
        <v>45.333333333333336</v>
      </c>
      <c r="AJ46" s="68"/>
      <c r="AK46" s="68">
        <f>AVERAGE(AK14:AK44)</f>
        <v>2.75</v>
      </c>
      <c r="AL46" s="68"/>
      <c r="AM46" s="68" t="e">
        <f>AVERAGE(AM14:AM44)</f>
        <v>#DIV/0!</v>
      </c>
      <c r="AN46" s="68"/>
      <c r="AO46" s="68" t="e">
        <f>AVERAGE(AO14:AO44)</f>
        <v>#DIV/0!</v>
      </c>
      <c r="AP46" s="68"/>
      <c r="AQ46" s="68" t="e">
        <f>AVERAGE(AQ14:AQ44)</f>
        <v>#DIV/0!</v>
      </c>
      <c r="AR46" s="68"/>
      <c r="AS46" s="68" t="e">
        <f>AVERAGE(AS14:AS44)</f>
        <v>#DIV/0!</v>
      </c>
      <c r="AT46" s="68"/>
      <c r="AU46" s="68" t="e">
        <f>AVERAGE(AU14:AU44)</f>
        <v>#DIV/0!</v>
      </c>
      <c r="AV46" s="68"/>
      <c r="AW46" s="68">
        <f>AVERAGE(AW14:AW44)</f>
        <v>247.4</v>
      </c>
      <c r="AX46" s="68"/>
      <c r="AY46" s="68" t="e">
        <f>AVERAGE(AY14:AY44)</f>
        <v>#DIV/0!</v>
      </c>
      <c r="AZ46" s="68"/>
      <c r="BA46" s="68" t="e">
        <f>AVERAGE(BA14:BA44)</f>
        <v>#DIV/0!</v>
      </c>
      <c r="BB46" s="68"/>
      <c r="BC46" s="68" t="e">
        <f>AVERAGE(BC14:BC44)</f>
        <v>#DIV/0!</v>
      </c>
      <c r="BD46" s="68"/>
      <c r="BE46" s="68" t="e">
        <f>AVERAGE(BE14:BE44)</f>
        <v>#DIV/0!</v>
      </c>
      <c r="BF46" s="68"/>
      <c r="BG46" s="68" t="e">
        <f>AVERAGE(BG14:BG44)</f>
        <v>#DIV/0!</v>
      </c>
      <c r="BH46" s="68"/>
      <c r="BI46" s="68" t="e">
        <f>AVERAGE(BI14:BI44)</f>
        <v>#DIV/0!</v>
      </c>
      <c r="BJ46" s="68"/>
      <c r="BK46" s="68" t="e">
        <f>AVERAGE(BK14:BK44)</f>
        <v>#DIV/0!</v>
      </c>
      <c r="BL46" s="68"/>
      <c r="BM46" s="68" t="e">
        <f>AVERAGE(BM14:BM44)</f>
        <v>#DIV/0!</v>
      </c>
      <c r="BN46" s="68"/>
      <c r="BO46" s="68" t="e">
        <f>AVERAGE(BO14:BO44)</f>
        <v>#DIV/0!</v>
      </c>
      <c r="BP46" s="68"/>
      <c r="BQ46" s="68" t="e">
        <f>AVERAGE(BQ14:BQ44)</f>
        <v>#DIV/0!</v>
      </c>
      <c r="BR46" s="68"/>
      <c r="BS46" s="68" t="e">
        <f>AVERAGE(BS14:BS44)</f>
        <v>#DIV/0!</v>
      </c>
      <c r="BT46" s="68"/>
      <c r="BU46" s="68" t="e">
        <f>AVERAGE(BU14:BU44)</f>
        <v>#DIV/0!</v>
      </c>
      <c r="BV46" s="68"/>
      <c r="BW46" s="68" t="e">
        <f>AVERAGE(BW14:BW44)</f>
        <v>#DIV/0!</v>
      </c>
      <c r="BX46" s="68"/>
      <c r="BY46" s="68" t="e">
        <f>AVERAGE(BY14:BY44)</f>
        <v>#DIV/0!</v>
      </c>
      <c r="BZ46" s="68"/>
      <c r="CA46" s="69"/>
      <c r="CB46" s="68" t="e">
        <f>AVERAGE(CB14:CB44)</f>
        <v>#DIV/0!</v>
      </c>
      <c r="CC46" s="68"/>
      <c r="CD46" s="68" t="e">
        <f>AVERAGE(CD14:CD44)</f>
        <v>#DIV/0!</v>
      </c>
      <c r="CE46" s="68"/>
      <c r="CF46" s="68" t="e">
        <f>AVERAGE(CF14:CF44)</f>
        <v>#DIV/0!</v>
      </c>
      <c r="CG46" s="68"/>
      <c r="CH46" s="68" t="e">
        <f>AVERAGE(CH14:CH44)</f>
        <v>#DIV/0!</v>
      </c>
      <c r="CI46" s="68"/>
      <c r="CJ46" s="68" t="e">
        <f>AVERAGE(CJ14:CJ44)</f>
        <v>#DIV/0!</v>
      </c>
      <c r="CK46" s="68"/>
      <c r="CL46" s="68" t="e">
        <f>AVERAGE(CL14:CL44)</f>
        <v>#DIV/0!</v>
      </c>
      <c r="CM46" s="68"/>
      <c r="CN46" s="68" t="e">
        <f>AVERAGE(CN14:CN44)</f>
        <v>#DIV/0!</v>
      </c>
      <c r="CO46" s="68"/>
      <c r="CP46" s="68" t="e">
        <f>AVERAGE(CP14:CP44)</f>
        <v>#DIV/0!</v>
      </c>
      <c r="CQ46" s="68"/>
      <c r="CR46" s="68" t="e">
        <f>AVERAGE(CR14:CR44)</f>
        <v>#DIV/0!</v>
      </c>
      <c r="CS46" s="68"/>
      <c r="CT46" s="68" t="e">
        <f>AVERAGE(CT14:CT44)</f>
        <v>#DIV/0!</v>
      </c>
      <c r="CU46" s="68"/>
      <c r="CV46" s="68" t="e">
        <f>AVERAGE(CV14:CV44)</f>
        <v>#DIV/0!</v>
      </c>
      <c r="CW46" s="68"/>
      <c r="CX46" s="68" t="e">
        <f>AVERAGE(CX14:CX44)</f>
        <v>#DIV/0!</v>
      </c>
      <c r="CY46" s="68"/>
      <c r="CZ46" s="68" t="e">
        <f>AVERAGE(CZ14:CZ44)</f>
        <v>#DIV/0!</v>
      </c>
      <c r="DA46" s="68"/>
      <c r="DB46" s="68" t="e">
        <f>AVERAGE(DB14:DB44)</f>
        <v>#DIV/0!</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5">
      <c r="A47" s="67" t="s">
        <v>16</v>
      </c>
      <c r="B47" s="68"/>
      <c r="C47" s="68">
        <f>MAX(C14:C44)</f>
        <v>139726</v>
      </c>
      <c r="D47" s="68"/>
      <c r="E47" s="68">
        <f>MAX(E14:E44)</f>
        <v>20.7</v>
      </c>
      <c r="F47" s="68"/>
      <c r="G47" s="68">
        <f>MAX(G14:G44)</f>
        <v>0</v>
      </c>
      <c r="H47" s="68"/>
      <c r="I47" s="68">
        <f>MAX(I14:I44)</f>
        <v>0</v>
      </c>
      <c r="J47" s="68"/>
      <c r="K47" s="68">
        <f>MAX(K14:K44)</f>
        <v>0</v>
      </c>
      <c r="L47" s="68"/>
      <c r="M47" s="68">
        <f>MAX(M14:M44)</f>
        <v>7.92</v>
      </c>
      <c r="N47" s="68"/>
      <c r="O47" s="68">
        <f>MAX(O14:O44)</f>
        <v>376</v>
      </c>
      <c r="P47" s="68"/>
      <c r="Q47" s="68">
        <f>MAX(Q14:Q44)</f>
        <v>342</v>
      </c>
      <c r="R47" s="68"/>
      <c r="S47" s="68">
        <f>MAX(S14:S44)</f>
        <v>336</v>
      </c>
      <c r="T47" s="68"/>
      <c r="U47" s="68">
        <f>MAX(U14:U44)</f>
        <v>0</v>
      </c>
      <c r="V47" s="68"/>
      <c r="W47" s="68">
        <f>MAX(W14:W44)</f>
        <v>718</v>
      </c>
      <c r="X47" s="68"/>
      <c r="Y47" s="68">
        <f>MAX(Y14:Y44)</f>
        <v>0</v>
      </c>
      <c r="Z47" s="68"/>
      <c r="AA47" s="68">
        <f>MAX(AA14:AA44)</f>
        <v>70.599999999999994</v>
      </c>
      <c r="AB47" s="68"/>
      <c r="AC47" s="68">
        <f>MAX(AC14:AC44)</f>
        <v>50.4</v>
      </c>
      <c r="AD47" s="68"/>
      <c r="AE47" s="68">
        <f>MAX(AE14:AE44)</f>
        <v>8.6</v>
      </c>
      <c r="AF47" s="68"/>
      <c r="AG47" s="68">
        <f>MAX(AG14:AG44)</f>
        <v>0</v>
      </c>
      <c r="AH47" s="68"/>
      <c r="AI47" s="68">
        <f>MAX(AI14:AI44)</f>
        <v>54</v>
      </c>
      <c r="AJ47" s="68"/>
      <c r="AK47" s="68">
        <f>MAX(AK14:AK44)</f>
        <v>2.75</v>
      </c>
      <c r="AL47" s="68"/>
      <c r="AM47" s="68">
        <f>MAX(AM14:AM44)</f>
        <v>0</v>
      </c>
      <c r="AN47" s="68"/>
      <c r="AO47" s="68">
        <f>MAX(AO14:AO44)</f>
        <v>0</v>
      </c>
      <c r="AP47" s="68"/>
      <c r="AQ47" s="68">
        <f>MAX(AQ14:AQ44)</f>
        <v>0</v>
      </c>
      <c r="AR47" s="68"/>
      <c r="AS47" s="68">
        <f>MAX(AS14:AS44)</f>
        <v>0</v>
      </c>
      <c r="AT47" s="68"/>
      <c r="AU47" s="68">
        <f>MAX(AU14:AU44)</f>
        <v>0</v>
      </c>
      <c r="AV47" s="68"/>
      <c r="AW47" s="68">
        <f>MAX(AW14:AW44)</f>
        <v>309</v>
      </c>
      <c r="AX47" s="68"/>
      <c r="AY47" s="68">
        <f>MAX(AY14:AY44)</f>
        <v>0</v>
      </c>
      <c r="AZ47" s="68"/>
      <c r="BA47" s="68">
        <f>MAX(BA14:BA44)</f>
        <v>0</v>
      </c>
      <c r="BB47" s="68"/>
      <c r="BC47" s="68">
        <f>MAX(BC14:BC44)</f>
        <v>0</v>
      </c>
      <c r="BD47" s="68"/>
      <c r="BE47" s="68">
        <f>MAX(BE14:BE44)</f>
        <v>0</v>
      </c>
      <c r="BF47" s="68"/>
      <c r="BG47" s="68">
        <f>MAX(BG14:BG44)</f>
        <v>0</v>
      </c>
      <c r="BH47" s="68"/>
      <c r="BI47" s="68">
        <f>MAX(BI14:BI44)</f>
        <v>0</v>
      </c>
      <c r="BJ47" s="68"/>
      <c r="BK47" s="68">
        <f>MAX(BK14:BK44)</f>
        <v>0</v>
      </c>
      <c r="BL47" s="68"/>
      <c r="BM47" s="68">
        <f>MAX(BM14:BM44)</f>
        <v>0</v>
      </c>
      <c r="BN47" s="68"/>
      <c r="BO47" s="68">
        <f>MAX(BO14:BO44)</f>
        <v>0</v>
      </c>
      <c r="BP47" s="68"/>
      <c r="BQ47" s="68">
        <f>MAX(BQ14:BQ44)</f>
        <v>0</v>
      </c>
      <c r="BR47" s="68"/>
      <c r="BS47" s="68">
        <f>MAX(BS14:BS44)</f>
        <v>0</v>
      </c>
      <c r="BT47" s="68"/>
      <c r="BU47" s="68">
        <f>MAX(BU14:BU44)</f>
        <v>0</v>
      </c>
      <c r="BV47" s="68"/>
      <c r="BW47" s="68">
        <f>MAX(BW14:BW44)</f>
        <v>0</v>
      </c>
      <c r="BX47" s="68"/>
      <c r="BY47" s="68">
        <f>MAX(BY14:BY44)</f>
        <v>0</v>
      </c>
      <c r="BZ47" s="68"/>
      <c r="CA47" s="69"/>
      <c r="CB47" s="68">
        <f>MAX(CB14:CB44)</f>
        <v>0</v>
      </c>
      <c r="CC47" s="68"/>
      <c r="CD47" s="68">
        <f>MAX(CD14:CD44)</f>
        <v>0</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v>
      </c>
      <c r="CS47" s="68"/>
      <c r="CT47" s="68">
        <f>MAX(CT14:CT44)</f>
        <v>0</v>
      </c>
      <c r="CU47" s="68"/>
      <c r="CV47" s="68">
        <f>MAX(CV14:CV44)</f>
        <v>0</v>
      </c>
      <c r="CW47" s="68"/>
      <c r="CX47" s="68">
        <f>MAX(CX14:CX44)</f>
        <v>0</v>
      </c>
      <c r="CY47" s="68"/>
      <c r="CZ47" s="68">
        <f>MAX(CZ14:CZ44)</f>
        <v>0</v>
      </c>
      <c r="DA47" s="68"/>
      <c r="DB47" s="68">
        <f>MAX(DB14:DB44)</f>
        <v>0</v>
      </c>
      <c r="DC47" s="68"/>
      <c r="DD47" s="68">
        <f>MAX(DD14:DD44)</f>
        <v>0</v>
      </c>
      <c r="DE47" s="68"/>
      <c r="DF47" s="68">
        <f>MAX(DF14:DF44)</f>
        <v>0</v>
      </c>
      <c r="DG47" s="68"/>
      <c r="DH47" s="68">
        <f>MAX(DH14:DH44)</f>
        <v>0</v>
      </c>
      <c r="DI47" s="68"/>
      <c r="DJ47" s="68">
        <f>MAX(DJ14:DJ44)</f>
        <v>0</v>
      </c>
      <c r="DK47" s="68"/>
      <c r="DL47" s="50"/>
    </row>
    <row r="48" spans="1:116" x14ac:dyDescent="0.25">
      <c r="A48" s="67" t="s">
        <v>15</v>
      </c>
      <c r="B48" s="68"/>
      <c r="C48" s="68">
        <f>MIN(C14:C44)</f>
        <v>56799</v>
      </c>
      <c r="D48" s="68"/>
      <c r="E48" s="68">
        <f>MIN(E14:E44)</f>
        <v>16.100000000000001</v>
      </c>
      <c r="F48" s="68"/>
      <c r="G48" s="68">
        <f>MIN(G14:G44)</f>
        <v>0</v>
      </c>
      <c r="H48" s="68"/>
      <c r="I48" s="68">
        <f>MIN(I14:I44)</f>
        <v>0</v>
      </c>
      <c r="J48" s="68"/>
      <c r="K48" s="68">
        <f>MIN(K14:K44)</f>
        <v>0</v>
      </c>
      <c r="L48" s="68"/>
      <c r="M48" s="68">
        <f>MIN(M14:M44)</f>
        <v>7.27</v>
      </c>
      <c r="N48" s="68"/>
      <c r="O48" s="68">
        <f>MIN(O14:O44)</f>
        <v>218</v>
      </c>
      <c r="P48" s="68"/>
      <c r="Q48" s="68">
        <f>MIN(Q14:Q44)</f>
        <v>342</v>
      </c>
      <c r="R48" s="68"/>
      <c r="S48" s="68">
        <f>MIN(S14:S44)</f>
        <v>151</v>
      </c>
      <c r="T48" s="68"/>
      <c r="U48" s="68">
        <f>MIN(U14:U44)</f>
        <v>0</v>
      </c>
      <c r="V48" s="68"/>
      <c r="W48" s="68">
        <f>MIN(W14:W44)</f>
        <v>443</v>
      </c>
      <c r="X48" s="68"/>
      <c r="Y48" s="68">
        <f>MIN(Y14:Y44)</f>
        <v>0</v>
      </c>
      <c r="Z48" s="68"/>
      <c r="AA48" s="68">
        <f>MIN(AA14:AA44)</f>
        <v>31.4</v>
      </c>
      <c r="AB48" s="68"/>
      <c r="AC48" s="68">
        <f>MIN(AC14:AC44)</f>
        <v>19</v>
      </c>
      <c r="AD48" s="68"/>
      <c r="AE48" s="68">
        <f>MIN(AE14:AE44)</f>
        <v>3.8</v>
      </c>
      <c r="AF48" s="68"/>
      <c r="AG48" s="68">
        <f>MIN(AG14:AG44)</f>
        <v>0</v>
      </c>
      <c r="AH48" s="68"/>
      <c r="AI48" s="68">
        <f>MIN(AI14:AI44)</f>
        <v>35</v>
      </c>
      <c r="AJ48" s="68"/>
      <c r="AK48" s="68">
        <f>MIN(AK14:AK44)</f>
        <v>2.75</v>
      </c>
      <c r="AL48" s="68"/>
      <c r="AM48" s="68">
        <f>MIN(AM14:AM44)</f>
        <v>0</v>
      </c>
      <c r="AN48" s="68"/>
      <c r="AO48" s="68">
        <f>MIN(AO14:AO44)</f>
        <v>0</v>
      </c>
      <c r="AP48" s="68"/>
      <c r="AQ48" s="68">
        <f>MIN(AQ14:AQ44)</f>
        <v>0</v>
      </c>
      <c r="AR48" s="68"/>
      <c r="AS48" s="68">
        <f>MIN(AS14:AS44)</f>
        <v>0</v>
      </c>
      <c r="AT48" s="68"/>
      <c r="AU48" s="68">
        <f>MIN(AU14:AU44)</f>
        <v>0</v>
      </c>
      <c r="AV48" s="68"/>
      <c r="AW48" s="68">
        <f>MIN(AW14:AW44)</f>
        <v>157</v>
      </c>
      <c r="AX48" s="68"/>
      <c r="AY48" s="68">
        <f>MIN(AY14:AY44)</f>
        <v>0</v>
      </c>
      <c r="AZ48" s="68"/>
      <c r="BA48" s="68">
        <f>MIN(BA14:BA44)</f>
        <v>0</v>
      </c>
      <c r="BB48" s="68"/>
      <c r="BC48" s="68">
        <f>MIN(BC14:BC44)</f>
        <v>0</v>
      </c>
      <c r="BD48" s="68"/>
      <c r="BE48" s="68">
        <f>MIN(BE14:BE44)</f>
        <v>0</v>
      </c>
      <c r="BF48" s="68"/>
      <c r="BG48" s="68">
        <f>MIN(BG14:BG44)</f>
        <v>0</v>
      </c>
      <c r="BH48" s="68"/>
      <c r="BI48" s="68">
        <f>MIN(BI14:BI44)</f>
        <v>0</v>
      </c>
      <c r="BJ48" s="68"/>
      <c r="BK48" s="68">
        <f>MIN(BK14:BK44)</f>
        <v>0</v>
      </c>
      <c r="BL48" s="68"/>
      <c r="BM48" s="68">
        <f>MIN(BM14:BM44)</f>
        <v>0</v>
      </c>
      <c r="BN48" s="68"/>
      <c r="BO48" s="68">
        <f>MIN(BO14:BO44)</f>
        <v>0</v>
      </c>
      <c r="BP48" s="68"/>
      <c r="BQ48" s="68">
        <f>MIN(BQ14:BQ44)</f>
        <v>0</v>
      </c>
      <c r="BR48" s="68"/>
      <c r="BS48" s="68">
        <f>MIN(BS14:BS44)</f>
        <v>0</v>
      </c>
      <c r="BT48" s="68"/>
      <c r="BU48" s="68">
        <f>MIN(BU14:BU44)</f>
        <v>0</v>
      </c>
      <c r="BV48" s="68"/>
      <c r="BW48" s="68">
        <f>MIN(BW14:BW44)</f>
        <v>0</v>
      </c>
      <c r="BX48" s="68"/>
      <c r="BY48" s="68">
        <f>MIN(BY14:BY44)</f>
        <v>0</v>
      </c>
      <c r="BZ48" s="68"/>
      <c r="CA48" s="69"/>
      <c r="CB48" s="68">
        <f>MIN(CB14:CB44)</f>
        <v>0</v>
      </c>
      <c r="CC48" s="68"/>
      <c r="CD48" s="68">
        <f>MIN(CD14:CD44)</f>
        <v>0</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v>
      </c>
      <c r="CS48" s="68"/>
      <c r="CT48" s="68">
        <f>MIN(CT14:CT44)</f>
        <v>0</v>
      </c>
      <c r="CU48" s="68"/>
      <c r="CV48" s="68">
        <f>MIN(CV14:CV44)</f>
        <v>0</v>
      </c>
      <c r="CW48" s="68"/>
      <c r="CX48" s="68">
        <f>MIN(CX14:CX44)</f>
        <v>0</v>
      </c>
      <c r="CY48" s="68"/>
      <c r="CZ48" s="68">
        <f>MIN(CZ14:CZ44)</f>
        <v>0</v>
      </c>
      <c r="DA48" s="68"/>
      <c r="DB48" s="68">
        <f>MIN(DB14:DB44)</f>
        <v>0</v>
      </c>
      <c r="DC48" s="68"/>
      <c r="DD48" s="68">
        <f>MIN(DD14:DD44)</f>
        <v>0</v>
      </c>
      <c r="DE48" s="68"/>
      <c r="DF48" s="68">
        <f>MIN(DF14:DF44)</f>
        <v>0</v>
      </c>
      <c r="DG48" s="68"/>
      <c r="DH48" s="68">
        <f>MIN(DH14:DH44)</f>
        <v>0</v>
      </c>
      <c r="DI48" s="68"/>
      <c r="DJ48" s="68">
        <f>MIN(DJ14:DJ44)</f>
        <v>0</v>
      </c>
      <c r="DK48" s="68"/>
      <c r="DL48" s="50"/>
    </row>
    <row r="49" spans="1:116" x14ac:dyDescent="0.25">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5">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5">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5">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5">
      <c r="O53" s="147"/>
    </row>
    <row r="54" spans="1:116" ht="15" x14ac:dyDescent="0.25">
      <c r="A54" s="148"/>
      <c r="O54" s="147"/>
    </row>
    <row r="55" spans="1:116" ht="15" x14ac:dyDescent="0.25">
      <c r="A55" s="148"/>
      <c r="O55" s="149"/>
    </row>
    <row r="56" spans="1:116" ht="15" x14ac:dyDescent="0.25">
      <c r="A56" s="148"/>
    </row>
  </sheetData>
  <sheetProtection password="81FA" sheet="1" selectLockedCells="1"/>
  <mergeCells count="504">
    <mergeCell ref="K6:L6"/>
    <mergeCell ref="K7:L7"/>
    <mergeCell ref="K8:L8"/>
    <mergeCell ref="K9:L9"/>
    <mergeCell ref="CT5:CU5"/>
    <mergeCell ref="CT6:CU6"/>
    <mergeCell ref="CR5:CS5"/>
    <mergeCell ref="CR6:CS6"/>
    <mergeCell ref="CB10:CC10"/>
    <mergeCell ref="CF5:CG5"/>
    <mergeCell ref="BU5:BV5"/>
    <mergeCell ref="BS5:BT5"/>
    <mergeCell ref="BO5:BP5"/>
    <mergeCell ref="BQ5:BR5"/>
    <mergeCell ref="BQ6:BR6"/>
    <mergeCell ref="BO7:BP7"/>
    <mergeCell ref="BS7:BT7"/>
    <mergeCell ref="BW5:BX5"/>
    <mergeCell ref="BW6:BX6"/>
    <mergeCell ref="BW7:BX7"/>
    <mergeCell ref="BW9:BX9"/>
    <mergeCell ref="BU9:BV9"/>
    <mergeCell ref="BE6:BF6"/>
    <mergeCell ref="BK7:BL7"/>
    <mergeCell ref="CV5:CW5"/>
    <mergeCell ref="K10:L10"/>
    <mergeCell ref="BY12:BZ12"/>
    <mergeCell ref="BU8:BV8"/>
    <mergeCell ref="BS6:BT6"/>
    <mergeCell ref="BS8:BT8"/>
    <mergeCell ref="BU10:BV10"/>
    <mergeCell ref="BU7:BV7"/>
    <mergeCell ref="BU11:BV11"/>
    <mergeCell ref="BU6:BV6"/>
    <mergeCell ref="BW10:BX10"/>
    <mergeCell ref="BW11:BX11"/>
    <mergeCell ref="BS11:BT11"/>
    <mergeCell ref="BY11:BZ11"/>
    <mergeCell ref="BU12:BV12"/>
    <mergeCell ref="BW8:BX8"/>
    <mergeCell ref="BY8:BZ8"/>
    <mergeCell ref="AU5:AV5"/>
    <mergeCell ref="BY10:BZ10"/>
    <mergeCell ref="AW5:AX5"/>
    <mergeCell ref="AY8:AZ8"/>
    <mergeCell ref="K11:L11"/>
    <mergeCell ref="K12:L12"/>
    <mergeCell ref="K5:L5"/>
    <mergeCell ref="BY6:BZ6"/>
    <mergeCell ref="BY7:BZ7"/>
    <mergeCell ref="CN7:CO7"/>
    <mergeCell ref="BE5:BF5"/>
    <mergeCell ref="BQ7:BR7"/>
    <mergeCell ref="BO6:BP6"/>
    <mergeCell ref="CB5:CC5"/>
    <mergeCell ref="CB6:CC6"/>
    <mergeCell ref="CB7:CC7"/>
    <mergeCell ref="CN5:CO5"/>
    <mergeCell ref="CH5:CI5"/>
    <mergeCell ref="CD5:CE5"/>
    <mergeCell ref="CN6:CO6"/>
    <mergeCell ref="BM7:BN7"/>
    <mergeCell ref="BM6:BN6"/>
    <mergeCell ref="CD7:CE7"/>
    <mergeCell ref="BS12:BT12"/>
    <mergeCell ref="BS10:BT10"/>
    <mergeCell ref="CN12:CO12"/>
    <mergeCell ref="CH12:CI12"/>
    <mergeCell ref="BG10:BH10"/>
    <mergeCell ref="BG11:BH11"/>
    <mergeCell ref="BG12:BH12"/>
    <mergeCell ref="BQ11:BR11"/>
    <mergeCell ref="BI11:BJ11"/>
    <mergeCell ref="BM11:BN11"/>
    <mergeCell ref="BM10:BN10"/>
    <mergeCell ref="BQ10:BR10"/>
    <mergeCell ref="BI12:BJ12"/>
    <mergeCell ref="BK12:BL12"/>
    <mergeCell ref="BO10:BP10"/>
    <mergeCell ref="CJ10:CK10"/>
    <mergeCell ref="BQ12:BR12"/>
    <mergeCell ref="BO11:BP11"/>
    <mergeCell ref="CB11:CC11"/>
    <mergeCell ref="CF11:CG11"/>
    <mergeCell ref="CH11:CI11"/>
    <mergeCell ref="CD11:CE11"/>
    <mergeCell ref="CJ11:CK11"/>
    <mergeCell ref="BW12:BX12"/>
    <mergeCell ref="BO12:BP12"/>
    <mergeCell ref="BM12:BN12"/>
    <mergeCell ref="AI12:AJ12"/>
    <mergeCell ref="AK12:AL12"/>
    <mergeCell ref="AS11:AT11"/>
    <mergeCell ref="BA12:BB12"/>
    <mergeCell ref="BC12:BD12"/>
    <mergeCell ref="BA11:BB11"/>
    <mergeCell ref="AO12:AP12"/>
    <mergeCell ref="AQ12:AR12"/>
    <mergeCell ref="AM12:AN12"/>
    <mergeCell ref="AY12:AZ12"/>
    <mergeCell ref="AW12:AX12"/>
    <mergeCell ref="AU12:AV12"/>
    <mergeCell ref="AS12:AT12"/>
    <mergeCell ref="AM11:AN11"/>
    <mergeCell ref="AK11:AL11"/>
    <mergeCell ref="AO11:AP11"/>
    <mergeCell ref="CX5:CY5"/>
    <mergeCell ref="CX7:CY7"/>
    <mergeCell ref="CX10:CY10"/>
    <mergeCell ref="CX11:CY11"/>
    <mergeCell ref="CZ11:DA11"/>
    <mergeCell ref="AG11:AH11"/>
    <mergeCell ref="AI11:AJ11"/>
    <mergeCell ref="AY11:AZ11"/>
    <mergeCell ref="AW11:AX11"/>
    <mergeCell ref="CN9:CO9"/>
    <mergeCell ref="CL8:CM8"/>
    <mergeCell ref="BC8:BD8"/>
    <mergeCell ref="CL9:CM9"/>
    <mergeCell ref="CN10:CO10"/>
    <mergeCell ref="CL7:CM7"/>
    <mergeCell ref="CH6:CI6"/>
    <mergeCell ref="CD6:CE6"/>
    <mergeCell ref="BO9:BP9"/>
    <mergeCell ref="BO8:BP8"/>
    <mergeCell ref="BQ8:BR8"/>
    <mergeCell ref="CP6:CQ6"/>
    <mergeCell ref="CF6:CG6"/>
    <mergeCell ref="CF7:CG7"/>
    <mergeCell ref="BY5:BZ5"/>
    <mergeCell ref="CZ6:DA6"/>
    <mergeCell ref="CR10:CS10"/>
    <mergeCell ref="CT7:CU7"/>
    <mergeCell ref="CV6:CW6"/>
    <mergeCell ref="CV10:CW10"/>
    <mergeCell ref="CV7:CW7"/>
    <mergeCell ref="CV9:CW9"/>
    <mergeCell ref="CR12:CS12"/>
    <mergeCell ref="CT12:CU12"/>
    <mergeCell ref="CT10:CU10"/>
    <mergeCell ref="CT8:CU8"/>
    <mergeCell ref="CR7:CS7"/>
    <mergeCell ref="CR8:CS8"/>
    <mergeCell ref="CR9:CS9"/>
    <mergeCell ref="CT9:CU9"/>
    <mergeCell ref="CZ9:DA9"/>
    <mergeCell ref="CX9:CY9"/>
    <mergeCell ref="CX12:CY12"/>
    <mergeCell ref="CX6:CY6"/>
    <mergeCell ref="CB9:CC9"/>
    <mergeCell ref="CV12:CW12"/>
    <mergeCell ref="CV11:CW11"/>
    <mergeCell ref="CT11:CU11"/>
    <mergeCell ref="CZ12:DA12"/>
    <mergeCell ref="CZ10:DA10"/>
    <mergeCell ref="CZ7:DA7"/>
    <mergeCell ref="CZ8:DA8"/>
    <mergeCell ref="CJ12:CK12"/>
    <mergeCell ref="CB12:CC12"/>
    <mergeCell ref="CD12:CE12"/>
    <mergeCell ref="BG9:BH9"/>
    <mergeCell ref="BC5:BD5"/>
    <mergeCell ref="CP10:CQ10"/>
    <mergeCell ref="CL12:CM12"/>
    <mergeCell ref="CP7:CQ7"/>
    <mergeCell ref="BI5:BJ5"/>
    <mergeCell ref="BI6:BJ6"/>
    <mergeCell ref="BI7:BJ7"/>
    <mergeCell ref="BI10:BJ10"/>
    <mergeCell ref="BM5:BN5"/>
    <mergeCell ref="BK10:BL10"/>
    <mergeCell ref="CJ7:CK7"/>
    <mergeCell ref="CJ9:CK9"/>
    <mergeCell ref="CL10:CM10"/>
    <mergeCell ref="CF10:CG10"/>
    <mergeCell ref="CH7:CI7"/>
    <mergeCell ref="CH9:CI9"/>
    <mergeCell ref="CD10:CE10"/>
    <mergeCell ref="CH10:CI10"/>
    <mergeCell ref="CP5:CQ5"/>
    <mergeCell ref="CN8:CO8"/>
    <mergeCell ref="BS9:BT9"/>
    <mergeCell ref="CD9:CE9"/>
    <mergeCell ref="CF9:CG9"/>
    <mergeCell ref="AY9:AZ9"/>
    <mergeCell ref="BA7:BB7"/>
    <mergeCell ref="BA10:BB10"/>
    <mergeCell ref="BA9:BB9"/>
    <mergeCell ref="BG7:BH7"/>
    <mergeCell ref="DB9:DC9"/>
    <mergeCell ref="CL5:CM5"/>
    <mergeCell ref="CL6:CM6"/>
    <mergeCell ref="CJ5:CK5"/>
    <mergeCell ref="CJ6:CK6"/>
    <mergeCell ref="BC6:BD6"/>
    <mergeCell ref="CV8:CW8"/>
    <mergeCell ref="BQ9:BR9"/>
    <mergeCell ref="CP8:CQ8"/>
    <mergeCell ref="CF8:CG8"/>
    <mergeCell ref="CH8:CI8"/>
    <mergeCell ref="CP9:CQ9"/>
    <mergeCell ref="CD8:CE8"/>
    <mergeCell ref="CJ8:CK8"/>
    <mergeCell ref="BM8:BN8"/>
    <mergeCell ref="BY9:BZ9"/>
    <mergeCell ref="CB8:CC8"/>
    <mergeCell ref="CZ5:DA5"/>
    <mergeCell ref="CX8:CY8"/>
    <mergeCell ref="AQ10:AR10"/>
    <mergeCell ref="AU7:AV7"/>
    <mergeCell ref="BK11:BL11"/>
    <mergeCell ref="AW9:AX9"/>
    <mergeCell ref="AU10:AV10"/>
    <mergeCell ref="AY5:AZ5"/>
    <mergeCell ref="BA5:BB5"/>
    <mergeCell ref="BA6:BB6"/>
    <mergeCell ref="AW10:AX10"/>
    <mergeCell ref="AU11:AV11"/>
    <mergeCell ref="BK9:BL9"/>
    <mergeCell ref="AW8:AX8"/>
    <mergeCell ref="AS10:AT10"/>
    <mergeCell ref="BA8:BB8"/>
    <mergeCell ref="BK8:BL8"/>
    <mergeCell ref="AU8:AV8"/>
    <mergeCell ref="BE10:BF10"/>
    <mergeCell ref="BE7:BF7"/>
    <mergeCell ref="BC7:BD7"/>
    <mergeCell ref="BC9:BD9"/>
    <mergeCell ref="BE9:BF9"/>
    <mergeCell ref="BC10:BD10"/>
    <mergeCell ref="AY7:AZ7"/>
    <mergeCell ref="AY10:AZ10"/>
    <mergeCell ref="AQ5:AR5"/>
    <mergeCell ref="AQ6:AR6"/>
    <mergeCell ref="AQ7:AR7"/>
    <mergeCell ref="BM9:BN9"/>
    <mergeCell ref="AU6:AV6"/>
    <mergeCell ref="AU9:AV9"/>
    <mergeCell ref="BI9:BJ9"/>
    <mergeCell ref="AY6:AZ6"/>
    <mergeCell ref="AW6:AX6"/>
    <mergeCell ref="AW7:AX7"/>
    <mergeCell ref="AS5:AT5"/>
    <mergeCell ref="AS6:AT6"/>
    <mergeCell ref="AS7:AT7"/>
    <mergeCell ref="AQ9:AR9"/>
    <mergeCell ref="AS9:AT9"/>
    <mergeCell ref="BK6:BL6"/>
    <mergeCell ref="BK5:BL5"/>
    <mergeCell ref="BG5:BH5"/>
    <mergeCell ref="BG6:BH6"/>
    <mergeCell ref="BG8:BH8"/>
    <mergeCell ref="AQ8:AR8"/>
    <mergeCell ref="BI8:BJ8"/>
    <mergeCell ref="BE8:BF8"/>
    <mergeCell ref="AS8:AT8"/>
    <mergeCell ref="AI5:AJ5"/>
    <mergeCell ref="AI6:AJ6"/>
    <mergeCell ref="AI7:AJ7"/>
    <mergeCell ref="AI10:AJ10"/>
    <mergeCell ref="AI9:AJ9"/>
    <mergeCell ref="AI8:AJ8"/>
    <mergeCell ref="AG6:AH6"/>
    <mergeCell ref="AG5:AH5"/>
    <mergeCell ref="AK5:AL5"/>
    <mergeCell ref="AK10:AL10"/>
    <mergeCell ref="AO5:AP5"/>
    <mergeCell ref="AO6:AP6"/>
    <mergeCell ref="AO7:AP7"/>
    <mergeCell ref="AO10:AP10"/>
    <mergeCell ref="AM5:AN5"/>
    <mergeCell ref="AM6:AN6"/>
    <mergeCell ref="AK7:AL7"/>
    <mergeCell ref="AK9:AL9"/>
    <mergeCell ref="AK8:AL8"/>
    <mergeCell ref="AK6:AL6"/>
    <mergeCell ref="AM8:AN8"/>
    <mergeCell ref="AM7:AN7"/>
    <mergeCell ref="AM9:AN9"/>
    <mergeCell ref="AO9:AP9"/>
    <mergeCell ref="AM10:AN10"/>
    <mergeCell ref="AO8:AP8"/>
    <mergeCell ref="AE5:AF5"/>
    <mergeCell ref="AE6:AF6"/>
    <mergeCell ref="AG7:AH7"/>
    <mergeCell ref="AE7:AF7"/>
    <mergeCell ref="AE10:AF10"/>
    <mergeCell ref="AE9:AF9"/>
    <mergeCell ref="AG9:AH9"/>
    <mergeCell ref="AE8:AF8"/>
    <mergeCell ref="AG8:AH8"/>
    <mergeCell ref="AG10:AH10"/>
    <mergeCell ref="C5:D5"/>
    <mergeCell ref="C6:D6"/>
    <mergeCell ref="C7:D7"/>
    <mergeCell ref="C9:D9"/>
    <mergeCell ref="C8:D8"/>
    <mergeCell ref="C10:D10"/>
    <mergeCell ref="C11:D11"/>
    <mergeCell ref="C12:D12"/>
    <mergeCell ref="AE11:AF11"/>
    <mergeCell ref="O11:P11"/>
    <mergeCell ref="O12:P12"/>
    <mergeCell ref="Q11:R11"/>
    <mergeCell ref="S11:T11"/>
    <mergeCell ref="G5:H5"/>
    <mergeCell ref="G6:H6"/>
    <mergeCell ref="Q5:R5"/>
    <mergeCell ref="S5:T5"/>
    <mergeCell ref="U5:V5"/>
    <mergeCell ref="Q6:R6"/>
    <mergeCell ref="G7:H7"/>
    <mergeCell ref="G8:H8"/>
    <mergeCell ref="M5:N5"/>
    <mergeCell ref="M6:N6"/>
    <mergeCell ref="M7:N7"/>
    <mergeCell ref="DD12:DE12"/>
    <mergeCell ref="DB10:DC10"/>
    <mergeCell ref="DB12:DC12"/>
    <mergeCell ref="DF5:DG5"/>
    <mergeCell ref="DF6:DG6"/>
    <mergeCell ref="DF7:DG7"/>
    <mergeCell ref="DF9:DG9"/>
    <mergeCell ref="DF8:DG8"/>
    <mergeCell ref="DF12:DG12"/>
    <mergeCell ref="DD11:DE11"/>
    <mergeCell ref="DF11:DG11"/>
    <mergeCell ref="DD5:DE5"/>
    <mergeCell ref="DD6:DE6"/>
    <mergeCell ref="DD7:DE7"/>
    <mergeCell ref="DB11:DC11"/>
    <mergeCell ref="DB8:DC8"/>
    <mergeCell ref="DB5:DC5"/>
    <mergeCell ref="DB6:DC6"/>
    <mergeCell ref="DB7:DC7"/>
    <mergeCell ref="DD10:DE10"/>
    <mergeCell ref="DF10:DG10"/>
    <mergeCell ref="DD9:DE9"/>
    <mergeCell ref="DD8:DE8"/>
    <mergeCell ref="DJ10:DK10"/>
    <mergeCell ref="DJ11:DK11"/>
    <mergeCell ref="DJ12:DK12"/>
    <mergeCell ref="DH12:DI12"/>
    <mergeCell ref="DJ5:DK5"/>
    <mergeCell ref="DJ6:DK6"/>
    <mergeCell ref="DJ7:DK7"/>
    <mergeCell ref="DJ9:DK9"/>
    <mergeCell ref="DJ8:DK8"/>
    <mergeCell ref="DH8:DI8"/>
    <mergeCell ref="DH11:DI11"/>
    <mergeCell ref="DH5:DI5"/>
    <mergeCell ref="DH10:DI10"/>
    <mergeCell ref="DH7:DI7"/>
    <mergeCell ref="DH6:DI6"/>
    <mergeCell ref="DH9:DI9"/>
    <mergeCell ref="AE4:AF4"/>
    <mergeCell ref="AG4:AH4"/>
    <mergeCell ref="AI4:AJ4"/>
    <mergeCell ref="C4:D4"/>
    <mergeCell ref="G4:H4"/>
    <mergeCell ref="M4:N4"/>
    <mergeCell ref="O4:P4"/>
    <mergeCell ref="Q4:R4"/>
    <mergeCell ref="S4:T4"/>
    <mergeCell ref="U4:V4"/>
    <mergeCell ref="W4:X4"/>
    <mergeCell ref="Y4:Z4"/>
    <mergeCell ref="AA4:AB4"/>
    <mergeCell ref="E4:F4"/>
    <mergeCell ref="I4:J4"/>
    <mergeCell ref="K4:L4"/>
    <mergeCell ref="AM4:AN4"/>
    <mergeCell ref="AO4:AP4"/>
    <mergeCell ref="AQ4:AR4"/>
    <mergeCell ref="AK4:AL4"/>
    <mergeCell ref="AW4:AX4"/>
    <mergeCell ref="AY4:AZ4"/>
    <mergeCell ref="BA4:BB4"/>
    <mergeCell ref="AS4:AT4"/>
    <mergeCell ref="AU4:AV4"/>
    <mergeCell ref="CP4:CQ4"/>
    <mergeCell ref="BG4:BH4"/>
    <mergeCell ref="CF4:CG4"/>
    <mergeCell ref="BM4:BN4"/>
    <mergeCell ref="BO4:BP4"/>
    <mergeCell ref="BQ4:BR4"/>
    <mergeCell ref="BS4:BT4"/>
    <mergeCell ref="BI4:BJ4"/>
    <mergeCell ref="BK4:BL4"/>
    <mergeCell ref="BC4:BD4"/>
    <mergeCell ref="BE4:BF4"/>
    <mergeCell ref="BW4:BX4"/>
    <mergeCell ref="CN4:CO4"/>
    <mergeCell ref="CL4:CM4"/>
    <mergeCell ref="CB4:CC4"/>
    <mergeCell ref="CH4:CI4"/>
    <mergeCell ref="BY4:CA4"/>
    <mergeCell ref="CD4:CE4"/>
    <mergeCell ref="CJ4:CK4"/>
    <mergeCell ref="BU4:BV4"/>
    <mergeCell ref="DB4:DC4"/>
    <mergeCell ref="CT4:CU4"/>
    <mergeCell ref="CR4:CS4"/>
    <mergeCell ref="CZ4:DA4"/>
    <mergeCell ref="CV4:CW4"/>
    <mergeCell ref="CX4:CY4"/>
    <mergeCell ref="DD4:DE4"/>
    <mergeCell ref="DF4:DG4"/>
    <mergeCell ref="DJ4:DK4"/>
    <mergeCell ref="DH4:DI4"/>
    <mergeCell ref="Q10:R10"/>
    <mergeCell ref="S10:T10"/>
    <mergeCell ref="U10:V10"/>
    <mergeCell ref="M8:N8"/>
    <mergeCell ref="M12:N12"/>
    <mergeCell ref="O5:P5"/>
    <mergeCell ref="O6:P6"/>
    <mergeCell ref="O7:P7"/>
    <mergeCell ref="O8:P8"/>
    <mergeCell ref="O9:P9"/>
    <mergeCell ref="O10:P10"/>
    <mergeCell ref="M9:N9"/>
    <mergeCell ref="M10:N10"/>
    <mergeCell ref="M11:N11"/>
    <mergeCell ref="Y7:Z7"/>
    <mergeCell ref="W7:X7"/>
    <mergeCell ref="W8:X8"/>
    <mergeCell ref="Y8:Z8"/>
    <mergeCell ref="W9:X9"/>
    <mergeCell ref="Y9:Z9"/>
    <mergeCell ref="S6:T6"/>
    <mergeCell ref="U6:V6"/>
    <mergeCell ref="Q7:R7"/>
    <mergeCell ref="S7:T7"/>
    <mergeCell ref="U7:V7"/>
    <mergeCell ref="Q8:R8"/>
    <mergeCell ref="S8:T8"/>
    <mergeCell ref="U8:V8"/>
    <mergeCell ref="Q9:R9"/>
    <mergeCell ref="S9:T9"/>
    <mergeCell ref="U9:V9"/>
    <mergeCell ref="AA5:AB5"/>
    <mergeCell ref="AA6:AB6"/>
    <mergeCell ref="AA7:AB7"/>
    <mergeCell ref="AA8:AB8"/>
    <mergeCell ref="AA9:AB9"/>
    <mergeCell ref="AA10:AB10"/>
    <mergeCell ref="AA11:AB11"/>
    <mergeCell ref="AA12:AB12"/>
    <mergeCell ref="AC4:AD4"/>
    <mergeCell ref="AC5:AD5"/>
    <mergeCell ref="AC6:AD6"/>
    <mergeCell ref="AC7:AD7"/>
    <mergeCell ref="AC8:AD8"/>
    <mergeCell ref="AC9:AD9"/>
    <mergeCell ref="AC10:AD10"/>
    <mergeCell ref="G9:H9"/>
    <mergeCell ref="G10:H10"/>
    <mergeCell ref="G11:H11"/>
    <mergeCell ref="W10:X10"/>
    <mergeCell ref="Y10:Z10"/>
    <mergeCell ref="U11:V11"/>
    <mergeCell ref="E5:F5"/>
    <mergeCell ref="E6:F6"/>
    <mergeCell ref="E7:F7"/>
    <mergeCell ref="I11:J11"/>
    <mergeCell ref="E8:F8"/>
    <mergeCell ref="E9:F9"/>
    <mergeCell ref="I10:J10"/>
    <mergeCell ref="E10:F10"/>
    <mergeCell ref="I5:J5"/>
    <mergeCell ref="I6:J6"/>
    <mergeCell ref="I7:J7"/>
    <mergeCell ref="I8:J8"/>
    <mergeCell ref="I9:J9"/>
    <mergeCell ref="E11:F11"/>
    <mergeCell ref="W5:X5"/>
    <mergeCell ref="Y5:Z5"/>
    <mergeCell ref="W6:X6"/>
    <mergeCell ref="Y6:Z6"/>
    <mergeCell ref="E12:F12"/>
    <mergeCell ref="G12:H12"/>
    <mergeCell ref="AC11:AD11"/>
    <mergeCell ref="AC12:AD12"/>
    <mergeCell ref="W11:X11"/>
    <mergeCell ref="CL11:CM11"/>
    <mergeCell ref="CN11:CO11"/>
    <mergeCell ref="CP11:CQ11"/>
    <mergeCell ref="CR11:CS11"/>
    <mergeCell ref="Y11:Z11"/>
    <mergeCell ref="W12:X12"/>
    <mergeCell ref="Y12:Z12"/>
    <mergeCell ref="I12:J12"/>
    <mergeCell ref="Q12:R12"/>
    <mergeCell ref="S12:T12"/>
    <mergeCell ref="U12:V12"/>
    <mergeCell ref="AQ11:AR11"/>
    <mergeCell ref="CP12:CQ12"/>
    <mergeCell ref="CF12:CG12"/>
    <mergeCell ref="BE11:BF11"/>
    <mergeCell ref="BE12:BF12"/>
    <mergeCell ref="BC11:BD11"/>
    <mergeCell ref="AE12:AF12"/>
    <mergeCell ref="AG12:AH12"/>
  </mergeCells>
  <phoneticPr fontId="0" type="noConversion"/>
  <conditionalFormatting sqref="AV45 BT45 BR45 BP45 BN45 BL45 BJ45 DI45 BD45 BB45 AZ45 AX45 AF45 AH45 AJ45 AD45 N45 P45 R45 T45 V45 X45 Z45 AB45 AL45 AN45 AP45 AT45 AR45 BF45 CW45 CY45 DA45 DJ45:DK48">
    <cfRule type="cellIs" dxfId="1922" priority="82"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921" priority="83"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920" priority="84" stopIfTrue="1" operator="greaterThan">
      <formula>N10</formula>
    </cfRule>
  </conditionalFormatting>
  <conditionalFormatting sqref="CE45 CK45 CS45 CU45 BZ45 BH45 DC45 DE45 DG45 BV45 BX45 CC45 CG45 CI45 CM45 CO45 CQ45">
    <cfRule type="cellIs" dxfId="1919" priority="85" stopIfTrue="1" operator="lessThan">
      <formula>BH$11</formula>
    </cfRule>
  </conditionalFormatting>
  <conditionalFormatting sqref="AS14:AS44 AU14:AU44 DD14:DD44 DH14:DH44 G14:G44 O55 Q14:Q44 U14:U44 Y14:Y44 DF14:DF44 DJ14:DJ44 I14:I44 E14:E44 O14:O44 S14:S44 W14:W44 AA14:AA44 AC14:AC44 AE14:AE44 AG14:AG44 AI14:AI44 AK14:AK44 AM14:AM44 AO14:AO44 AQ14:AQ44 AW14:AW44 AY14:AY44 BA14:BA44 BC14:BC44 BE14:BE44 BG14:BG44 BI14:BI44 BK14:BK44 BM14:BM44 BO14:BO44 BQ14:BQ44 BS14:BS44 BU14:BU44 BW14:BW44 BY14:BY44 CB14:CB44 CD14:CD44 CF14:CF44 CH14:CH44 CJ14:CJ44 CL14:CL44 CN14:CN44 CP14:CP44 CR14:CR44 CT14:CT44 CV14:CV44 CX14:CX44 CZ14:CZ44 DB14:DB44 C14:C44 M14:M44">
    <cfRule type="expression" dxfId="1918" priority="88" stopIfTrue="1">
      <formula>AND(NOT(ISBLANK(C$8)),C14&gt;C$8)</formula>
    </cfRule>
    <cfRule type="expression" dxfId="1917" priority="89" stopIfTrue="1">
      <formula>AND(NOT(ISBLANK(C$8)),C14&lt;C$9,NOT(ISBLANK(C14)))</formula>
    </cfRule>
  </conditionalFormatting>
  <conditionalFormatting sqref="D15:D17">
    <cfRule type="expression" dxfId="1916" priority="86" stopIfTrue="1">
      <formula>AND(NOT(ISBLANK(D9)),D15&gt;D9)</formula>
    </cfRule>
    <cfRule type="expression" dxfId="1915" priority="87" stopIfTrue="1">
      <formula>AND(NOT(ISBLANK(D9)),D15&lt;D10,NOT(ISBLANK(D15)))</formula>
    </cfRule>
  </conditionalFormatting>
  <conditionalFormatting sqref="D19:D20">
    <cfRule type="expression" dxfId="1914" priority="100" stopIfTrue="1">
      <formula>AND(NOT(ISBLANK(D14)),D19&gt;D14)</formula>
    </cfRule>
    <cfRule type="expression" dxfId="1913" priority="101" stopIfTrue="1">
      <formula>AND(NOT(ISBLANK(D14)),D19&lt;D15,NOT(ISBLANK(D19)))</formula>
    </cfRule>
  </conditionalFormatting>
  <conditionalFormatting sqref="D18">
    <cfRule type="expression" dxfId="1912" priority="102" stopIfTrue="1">
      <formula>AND(NOT(ISBLANK(D12)),D18&gt;D12)</formula>
    </cfRule>
    <cfRule type="expression" dxfId="1911" priority="103"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910" priority="90"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909" priority="91" stopIfTrue="1" operator="greaterThan">
      <formula>$C$7</formula>
    </cfRule>
  </conditionalFormatting>
  <conditionalFormatting sqref="K14:K44">
    <cfRule type="expression" dxfId="1908" priority="77" stopIfTrue="1">
      <formula>AND(NOT(ISBLANK(K$8)),K14&gt;K$8)</formula>
    </cfRule>
    <cfRule type="expression" dxfId="1907" priority="78" stopIfTrue="1">
      <formula>AND(NOT(ISBLANK(K$8)),K14&lt;K$9,NOT(ISBLANK(K14)))</formula>
    </cfRule>
  </conditionalFormatting>
  <conditionalFormatting sqref="K45:L45">
    <cfRule type="cellIs" dxfId="1906" priority="79" stopIfTrue="1" operator="lessThan">
      <formula>$C$12</formula>
    </cfRule>
  </conditionalFormatting>
  <conditionalFormatting sqref="K46">
    <cfRule type="cellIs" dxfId="1905" priority="80" stopIfTrue="1" operator="greaterThan">
      <formula>$C$7</formula>
    </cfRule>
  </conditionalFormatting>
  <conditionalFormatting sqref="AT17">
    <cfRule type="expression" dxfId="1904" priority="75" stopIfTrue="1">
      <formula>AND(NOT(ISBLANK(AT$8)),AT17&gt;AT$8)</formula>
    </cfRule>
    <cfRule type="expression" dxfId="1903" priority="76" stopIfTrue="1">
      <formula>AND(NOT(ISBLANK(AT$8)),AT17&lt;AT$9,NOT(ISBLANK(AT17)))</formula>
    </cfRule>
  </conditionalFormatting>
  <conditionalFormatting sqref="AR17">
    <cfRule type="expression" dxfId="1902" priority="73" stopIfTrue="1">
      <formula>AND(NOT(ISBLANK(AR$8)),AR17&gt;AR$8)</formula>
    </cfRule>
    <cfRule type="expression" dxfId="1901" priority="74" stopIfTrue="1">
      <formula>AND(NOT(ISBLANK(AR$8)),AR17&lt;AR$9,NOT(ISBLANK(AR17)))</formula>
    </cfRule>
  </conditionalFormatting>
  <conditionalFormatting sqref="AP17">
    <cfRule type="expression" dxfId="1900" priority="71" stopIfTrue="1">
      <formula>AND(NOT(ISBLANK(AP$8)),AP17&gt;AP$8)</formula>
    </cfRule>
    <cfRule type="expression" dxfId="1899" priority="72" stopIfTrue="1">
      <formula>AND(NOT(ISBLANK(AP$8)),AP17&lt;AP$9,NOT(ISBLANK(AP17)))</formula>
    </cfRule>
  </conditionalFormatting>
  <conditionalFormatting sqref="AN17">
    <cfRule type="expression" dxfId="1898" priority="69" stopIfTrue="1">
      <formula>AND(NOT(ISBLANK(AN$8)),AN17&gt;AN$8)</formula>
    </cfRule>
    <cfRule type="expression" dxfId="1897" priority="70" stopIfTrue="1">
      <formula>AND(NOT(ISBLANK(AN$8)),AN17&lt;AN$9,NOT(ISBLANK(AN17)))</formula>
    </cfRule>
  </conditionalFormatting>
  <conditionalFormatting sqref="AX17">
    <cfRule type="expression" dxfId="1896" priority="67" stopIfTrue="1">
      <formula>AND(NOT(ISBLANK(AX$8)),AX17&gt;AX$8)</formula>
    </cfRule>
    <cfRule type="expression" dxfId="1895" priority="68" stopIfTrue="1">
      <formula>AND(NOT(ISBLANK(AX$8)),AX17&lt;AX$9,NOT(ISBLANK(AX17)))</formula>
    </cfRule>
  </conditionalFormatting>
  <conditionalFormatting sqref="AX24">
    <cfRule type="expression" dxfId="1894" priority="65" stopIfTrue="1">
      <formula>AND(NOT(ISBLANK(AX$8)),AX24&gt;AX$8)</formula>
    </cfRule>
    <cfRule type="expression" dxfId="1893" priority="66" stopIfTrue="1">
      <formula>AND(NOT(ISBLANK(AX$8)),AX24&lt;AX$9,NOT(ISBLANK(AX24)))</formula>
    </cfRule>
  </conditionalFormatting>
  <conditionalFormatting sqref="AX31">
    <cfRule type="expression" dxfId="1892" priority="63" stopIfTrue="1">
      <formula>AND(NOT(ISBLANK(AX$8)),AX31&gt;AX$8)</formula>
    </cfRule>
    <cfRule type="expression" dxfId="1891" priority="64" stopIfTrue="1">
      <formula>AND(NOT(ISBLANK(AX$8)),AX31&lt;AX$9,NOT(ISBLANK(AX31)))</formula>
    </cfRule>
  </conditionalFormatting>
  <conditionalFormatting sqref="AX38">
    <cfRule type="expression" dxfId="1890" priority="61" stopIfTrue="1">
      <formula>AND(NOT(ISBLANK(AX$8)),AX38&gt;AX$8)</formula>
    </cfRule>
    <cfRule type="expression" dxfId="1889" priority="62" stopIfTrue="1">
      <formula>AND(NOT(ISBLANK(AX$8)),AX38&lt;AX$9,NOT(ISBLANK(AX38)))</formula>
    </cfRule>
  </conditionalFormatting>
  <conditionalFormatting sqref="AZ17">
    <cfRule type="expression" dxfId="1888" priority="59" stopIfTrue="1">
      <formula>AND(NOT(ISBLANK(AZ$8)),AZ17&gt;AZ$8)</formula>
    </cfRule>
    <cfRule type="expression" dxfId="1887" priority="60" stopIfTrue="1">
      <formula>AND(NOT(ISBLANK(AZ$8)),AZ17&lt;AZ$9,NOT(ISBLANK(AZ17)))</formula>
    </cfRule>
  </conditionalFormatting>
  <conditionalFormatting sqref="AZ25">
    <cfRule type="expression" dxfId="1886" priority="57" stopIfTrue="1">
      <formula>AND(NOT(ISBLANK(AZ$8)),AZ25&gt;AZ$8)</formula>
    </cfRule>
    <cfRule type="expression" dxfId="1885" priority="58" stopIfTrue="1">
      <formula>AND(NOT(ISBLANK(AZ$8)),AZ25&lt;AZ$9,NOT(ISBLANK(AZ25)))</formula>
    </cfRule>
  </conditionalFormatting>
  <conditionalFormatting sqref="AZ24">
    <cfRule type="expression" dxfId="1884" priority="55" stopIfTrue="1">
      <formula>AND(NOT(ISBLANK(AZ$8)),AZ24&gt;AZ$8)</formula>
    </cfRule>
    <cfRule type="expression" dxfId="1883" priority="56" stopIfTrue="1">
      <formula>AND(NOT(ISBLANK(AZ$8)),AZ24&lt;AZ$9,NOT(ISBLANK(AZ24)))</formula>
    </cfRule>
  </conditionalFormatting>
  <conditionalFormatting sqref="BB17">
    <cfRule type="expression" dxfId="1882" priority="53" stopIfTrue="1">
      <formula>AND(NOT(ISBLANK(BB$8)),BB17&gt;BB$8)</formula>
    </cfRule>
    <cfRule type="expression" dxfId="1881" priority="54" stopIfTrue="1">
      <formula>AND(NOT(ISBLANK(BB$8)),BB17&lt;BB$9,NOT(ISBLANK(BB17)))</formula>
    </cfRule>
  </conditionalFormatting>
  <conditionalFormatting sqref="BD17">
    <cfRule type="expression" dxfId="1880" priority="51" stopIfTrue="1">
      <formula>AND(NOT(ISBLANK(BD$8)),BD17&gt;BD$8)</formula>
    </cfRule>
    <cfRule type="expression" dxfId="1879" priority="52" stopIfTrue="1">
      <formula>AND(NOT(ISBLANK(BD$8)),BD17&lt;BD$9,NOT(ISBLANK(BD17)))</formula>
    </cfRule>
  </conditionalFormatting>
  <conditionalFormatting sqref="BF17">
    <cfRule type="expression" dxfId="1878" priority="49" stopIfTrue="1">
      <formula>AND(NOT(ISBLANK(BF$8)),BF17&gt;BF$8)</formula>
    </cfRule>
    <cfRule type="expression" dxfId="1877" priority="50" stopIfTrue="1">
      <formula>AND(NOT(ISBLANK(BF$8)),BF17&lt;BF$9,NOT(ISBLANK(BF17)))</formula>
    </cfRule>
  </conditionalFormatting>
  <conditionalFormatting sqref="BH17">
    <cfRule type="expression" dxfId="1876" priority="47" stopIfTrue="1">
      <formula>AND(NOT(ISBLANK(BH$8)),BH17&gt;BH$8)</formula>
    </cfRule>
    <cfRule type="expression" dxfId="1875" priority="48" stopIfTrue="1">
      <formula>AND(NOT(ISBLANK(BH$8)),BH17&lt;BH$9,NOT(ISBLANK(BH17)))</formula>
    </cfRule>
  </conditionalFormatting>
  <conditionalFormatting sqref="BJ17">
    <cfRule type="expression" dxfId="1874" priority="45" stopIfTrue="1">
      <formula>AND(NOT(ISBLANK(BJ$8)),BJ17&gt;BJ$8)</formula>
    </cfRule>
    <cfRule type="expression" dxfId="1873" priority="46" stopIfTrue="1">
      <formula>AND(NOT(ISBLANK(BJ$8)),BJ17&lt;BJ$9,NOT(ISBLANK(BJ17)))</formula>
    </cfRule>
  </conditionalFormatting>
  <conditionalFormatting sqref="BL17">
    <cfRule type="expression" dxfId="1872" priority="43" stopIfTrue="1">
      <formula>AND(NOT(ISBLANK(BL$8)),BL17&gt;BL$8)</formula>
    </cfRule>
    <cfRule type="expression" dxfId="1871" priority="44" stopIfTrue="1">
      <formula>AND(NOT(ISBLANK(BL$8)),BL17&lt;BL$9,NOT(ISBLANK(BL17)))</formula>
    </cfRule>
  </conditionalFormatting>
  <conditionalFormatting sqref="BN17">
    <cfRule type="expression" dxfId="1870" priority="41" stopIfTrue="1">
      <formula>AND(NOT(ISBLANK(BN$8)),BN17&gt;BN$8)</formula>
    </cfRule>
    <cfRule type="expression" dxfId="1869" priority="42" stopIfTrue="1">
      <formula>AND(NOT(ISBLANK(BN$8)),BN17&lt;BN$9,NOT(ISBLANK(BN17)))</formula>
    </cfRule>
  </conditionalFormatting>
  <conditionalFormatting sqref="BP17">
    <cfRule type="expression" dxfId="1868" priority="39" stopIfTrue="1">
      <formula>AND(NOT(ISBLANK(BP$8)),BP17&gt;BP$8)</formula>
    </cfRule>
    <cfRule type="expression" dxfId="1867" priority="40" stopIfTrue="1">
      <formula>AND(NOT(ISBLANK(BP$8)),BP17&lt;BP$9,NOT(ISBLANK(BP17)))</formula>
    </cfRule>
  </conditionalFormatting>
  <conditionalFormatting sqref="BR17">
    <cfRule type="expression" dxfId="1866" priority="37" stopIfTrue="1">
      <formula>AND(NOT(ISBLANK(BR$8)),BR17&gt;BR$8)</formula>
    </cfRule>
    <cfRule type="expression" dxfId="1865" priority="38" stopIfTrue="1">
      <formula>AND(NOT(ISBLANK(BR$8)),BR17&lt;BR$9,NOT(ISBLANK(BR17)))</formula>
    </cfRule>
  </conditionalFormatting>
  <conditionalFormatting sqref="BT17">
    <cfRule type="expression" dxfId="1864" priority="35" stopIfTrue="1">
      <formula>AND(NOT(ISBLANK(BT$8)),BT17&gt;BT$8)</formula>
    </cfRule>
    <cfRule type="expression" dxfId="1863" priority="36" stopIfTrue="1">
      <formula>AND(NOT(ISBLANK(BT$8)),BT17&lt;BT$9,NOT(ISBLANK(BT17)))</formula>
    </cfRule>
  </conditionalFormatting>
  <conditionalFormatting sqref="BV17">
    <cfRule type="expression" dxfId="1862" priority="33" stopIfTrue="1">
      <formula>AND(NOT(ISBLANK(BV$8)),BV17&gt;BV$8)</formula>
    </cfRule>
    <cfRule type="expression" dxfId="1861" priority="34" stopIfTrue="1">
      <formula>AND(NOT(ISBLANK(BV$8)),BV17&lt;BV$9,NOT(ISBLANK(BV17)))</formula>
    </cfRule>
  </conditionalFormatting>
  <conditionalFormatting sqref="BX17">
    <cfRule type="expression" dxfId="1860" priority="31" stopIfTrue="1">
      <formula>AND(NOT(ISBLANK(BX$8)),BX17&gt;BX$8)</formula>
    </cfRule>
    <cfRule type="expression" dxfId="1859" priority="32" stopIfTrue="1">
      <formula>AND(NOT(ISBLANK(BX$8)),BX17&lt;BX$9,NOT(ISBLANK(BX17)))</formula>
    </cfRule>
  </conditionalFormatting>
  <conditionalFormatting sqref="BZ17">
    <cfRule type="expression" dxfId="1858" priority="29" stopIfTrue="1">
      <formula>AND(NOT(ISBLANK(BZ$8)),BZ17&gt;BZ$8)</formula>
    </cfRule>
    <cfRule type="expression" dxfId="1857" priority="30" stopIfTrue="1">
      <formula>AND(NOT(ISBLANK(BZ$8)),BZ17&lt;BZ$9,NOT(ISBLANK(BZ17)))</formula>
    </cfRule>
  </conditionalFormatting>
  <conditionalFormatting sqref="CC17">
    <cfRule type="expression" dxfId="1856" priority="27" stopIfTrue="1">
      <formula>AND(NOT(ISBLANK(CC$8)),CC17&gt;CC$8)</formula>
    </cfRule>
    <cfRule type="expression" dxfId="1855" priority="28" stopIfTrue="1">
      <formula>AND(NOT(ISBLANK(CC$8)),CC17&lt;CC$9,NOT(ISBLANK(CC17)))</formula>
    </cfRule>
  </conditionalFormatting>
  <conditionalFormatting sqref="CE17">
    <cfRule type="expression" dxfId="1854" priority="25" stopIfTrue="1">
      <formula>AND(NOT(ISBLANK(CE$8)),CE17&gt;CE$8)</formula>
    </cfRule>
    <cfRule type="expression" dxfId="1853" priority="26" stopIfTrue="1">
      <formula>AND(NOT(ISBLANK(CE$8)),CE17&lt;CE$9,NOT(ISBLANK(CE17)))</formula>
    </cfRule>
  </conditionalFormatting>
  <conditionalFormatting sqref="CG17">
    <cfRule type="expression" dxfId="1852" priority="23" stopIfTrue="1">
      <formula>AND(NOT(ISBLANK(CG$8)),CG17&gt;CG$8)</formula>
    </cfRule>
    <cfRule type="expression" dxfId="1851" priority="24" stopIfTrue="1">
      <formula>AND(NOT(ISBLANK(CG$8)),CG17&lt;CG$9,NOT(ISBLANK(CG17)))</formula>
    </cfRule>
  </conditionalFormatting>
  <conditionalFormatting sqref="CI17">
    <cfRule type="expression" dxfId="1850" priority="21" stopIfTrue="1">
      <formula>AND(NOT(ISBLANK(CI$8)),CI17&gt;CI$8)</formula>
    </cfRule>
    <cfRule type="expression" dxfId="1849" priority="22" stopIfTrue="1">
      <formula>AND(NOT(ISBLANK(CI$8)),CI17&lt;CI$9,NOT(ISBLANK(CI17)))</formula>
    </cfRule>
  </conditionalFormatting>
  <conditionalFormatting sqref="CK17">
    <cfRule type="expression" dxfId="1848" priority="19" stopIfTrue="1">
      <formula>AND(NOT(ISBLANK(CK$8)),CK17&gt;CK$8)</formula>
    </cfRule>
    <cfRule type="expression" dxfId="1847" priority="20" stopIfTrue="1">
      <formula>AND(NOT(ISBLANK(CK$8)),CK17&lt;CK$9,NOT(ISBLANK(CK17)))</formula>
    </cfRule>
  </conditionalFormatting>
  <conditionalFormatting sqref="CM17">
    <cfRule type="expression" dxfId="1846" priority="17" stopIfTrue="1">
      <formula>AND(NOT(ISBLANK(CM$8)),CM17&gt;CM$8)</formula>
    </cfRule>
    <cfRule type="expression" dxfId="1845" priority="18" stopIfTrue="1">
      <formula>AND(NOT(ISBLANK(CM$8)),CM17&lt;CM$9,NOT(ISBLANK(CM17)))</formula>
    </cfRule>
  </conditionalFormatting>
  <conditionalFormatting sqref="CO17">
    <cfRule type="expression" dxfId="1844" priority="15" stopIfTrue="1">
      <formula>AND(NOT(ISBLANK(CO$8)),CO17&gt;CO$8)</formula>
    </cfRule>
    <cfRule type="expression" dxfId="1843" priority="16" stopIfTrue="1">
      <formula>AND(NOT(ISBLANK(CO$8)),CO17&lt;CO$9,NOT(ISBLANK(CO17)))</formula>
    </cfRule>
  </conditionalFormatting>
  <conditionalFormatting sqref="CQ17">
    <cfRule type="expression" dxfId="1842" priority="13" stopIfTrue="1">
      <formula>AND(NOT(ISBLANK(CQ$8)),CQ17&gt;CQ$8)</formula>
    </cfRule>
    <cfRule type="expression" dxfId="1841" priority="14" stopIfTrue="1">
      <formula>AND(NOT(ISBLANK(CQ$8)),CQ17&lt;CQ$9,NOT(ISBLANK(CQ17)))</formula>
    </cfRule>
  </conditionalFormatting>
  <conditionalFormatting sqref="CS17">
    <cfRule type="expression" dxfId="1840" priority="11" stopIfTrue="1">
      <formula>AND(NOT(ISBLANK(CS$8)),CS17&gt;CS$8)</formula>
    </cfRule>
    <cfRule type="expression" dxfId="1839" priority="12" stopIfTrue="1">
      <formula>AND(NOT(ISBLANK(CS$8)),CS17&lt;CS$9,NOT(ISBLANK(CS17)))</formula>
    </cfRule>
  </conditionalFormatting>
  <conditionalFormatting sqref="CU17">
    <cfRule type="expression" dxfId="1838" priority="9" stopIfTrue="1">
      <formula>AND(NOT(ISBLANK(CU$8)),CU17&gt;CU$8)</formula>
    </cfRule>
    <cfRule type="expression" dxfId="1837" priority="10" stopIfTrue="1">
      <formula>AND(NOT(ISBLANK(CU$8)),CU17&lt;CU$9,NOT(ISBLANK(CU17)))</formula>
    </cfRule>
  </conditionalFormatting>
  <conditionalFormatting sqref="CW17">
    <cfRule type="expression" dxfId="1836" priority="7" stopIfTrue="1">
      <formula>AND(NOT(ISBLANK(CW$8)),CW17&gt;CW$8)</formula>
    </cfRule>
    <cfRule type="expression" dxfId="1835" priority="8" stopIfTrue="1">
      <formula>AND(NOT(ISBLANK(CW$8)),CW17&lt;CW$9,NOT(ISBLANK(CW17)))</formula>
    </cfRule>
  </conditionalFormatting>
  <conditionalFormatting sqref="CY17">
    <cfRule type="expression" dxfId="1834" priority="5" stopIfTrue="1">
      <formula>AND(NOT(ISBLANK(CY$8)),CY17&gt;CY$8)</formula>
    </cfRule>
    <cfRule type="expression" dxfId="1833" priority="6" stopIfTrue="1">
      <formula>AND(NOT(ISBLANK(CY$8)),CY17&lt;CY$9,NOT(ISBLANK(CY17)))</formula>
    </cfRule>
  </conditionalFormatting>
  <conditionalFormatting sqref="DA17">
    <cfRule type="expression" dxfId="1832" priority="3" stopIfTrue="1">
      <formula>AND(NOT(ISBLANK(DA$8)),DA17&gt;DA$8)</formula>
    </cfRule>
    <cfRule type="expression" dxfId="1831" priority="4" stopIfTrue="1">
      <formula>AND(NOT(ISBLANK(DA$8)),DA17&lt;DA$9,NOT(ISBLANK(DA17)))</formula>
    </cfRule>
  </conditionalFormatting>
  <conditionalFormatting sqref="DC17">
    <cfRule type="expression" dxfId="1830" priority="1" stopIfTrue="1">
      <formula>AND(NOT(ISBLANK(DC$8)),DC17&gt;DC$8)</formula>
    </cfRule>
    <cfRule type="expression" dxfId="1829" priority="2" stopIfTrue="1">
      <formula>AND(NOT(ISBLANK(DC$8)),DC17&lt;DC$9,NOT(ISBLANK(DC17)))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xr:uid="{00000000-0002-0000-0100-000000000000}">
      <formula1>labs1</formula1>
    </dataValidation>
    <dataValidation type="list" allowBlank="1" showInputMessage="1" showErrorMessage="1" sqref="T14:T44 Z14:Z44 X14:X44 R14:R44" xr:uid="{00000000-0002-0000-0100-000001000000}">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6640625" style="2" customWidth="1"/>
    <col min="2" max="2" width="12.5546875" style="2" customWidth="1"/>
    <col min="3" max="3" width="9.6640625" style="2" customWidth="1"/>
    <col min="4" max="4" width="19.33203125" style="2" customWidth="1"/>
    <col min="5" max="5" width="9.6640625" style="2" hidden="1" customWidth="1"/>
    <col min="6" max="6" width="19.109375" style="2" hidden="1" customWidth="1"/>
    <col min="7" max="7" width="9.6640625" style="2" hidden="1" customWidth="1"/>
    <col min="8" max="8" width="19.44140625" style="2" hidden="1" customWidth="1"/>
    <col min="9" max="9" width="9.6640625" style="2" customWidth="1"/>
    <col min="10" max="10" width="19" style="2" customWidth="1"/>
    <col min="11" max="11" width="9.5546875" style="2" customWidth="1"/>
    <col min="12" max="12" width="19" style="2" customWidth="1"/>
    <col min="13" max="13" width="9.6640625" style="2" customWidth="1"/>
    <col min="14" max="14" width="19" style="2" customWidth="1"/>
    <col min="15" max="15" width="9.6640625" style="2" customWidth="1"/>
    <col min="16" max="16" width="19" style="2" customWidth="1"/>
    <col min="17" max="17" width="9.6640625" style="2" customWidth="1"/>
    <col min="18" max="18" width="19" style="2" customWidth="1"/>
    <col min="19" max="19" width="9.6640625" style="2" customWidth="1"/>
    <col min="20" max="20" width="19" style="2" customWidth="1"/>
    <col min="21" max="21" width="9.6640625" style="2" customWidth="1"/>
    <col min="22" max="22" width="19" style="2" customWidth="1"/>
    <col min="23" max="23" width="9.6640625" style="2" customWidth="1"/>
    <col min="24" max="24" width="19" style="2" customWidth="1"/>
    <col min="25" max="25" width="9.6640625" style="2" customWidth="1"/>
    <col min="26" max="26" width="19.109375" style="2" customWidth="1"/>
    <col min="27" max="27" width="9.6640625" style="2" customWidth="1"/>
    <col min="28" max="28" width="19" style="2" customWidth="1"/>
    <col min="29" max="29" width="9.6640625" style="2" customWidth="1"/>
    <col min="30" max="30" width="19" style="2" customWidth="1"/>
    <col min="31" max="31" width="9.6640625" style="2" customWidth="1"/>
    <col min="32" max="32" width="19" style="2" customWidth="1"/>
    <col min="33" max="33" width="9.6640625" style="2" customWidth="1"/>
    <col min="34" max="34" width="18.88671875" style="2" customWidth="1"/>
    <col min="35" max="35" width="9.6640625" style="2" customWidth="1"/>
    <col min="36" max="36" width="18.88671875" style="2" customWidth="1"/>
    <col min="37" max="37" width="9.6640625" style="2" customWidth="1"/>
    <col min="38" max="38" width="19" style="2" customWidth="1"/>
    <col min="39" max="39" width="9.6640625" style="2" customWidth="1"/>
    <col min="40" max="40" width="19" style="2" customWidth="1"/>
    <col min="41" max="41" width="9.6640625" style="2" customWidth="1"/>
    <col min="42" max="42" width="19.109375" style="2" customWidth="1"/>
    <col min="43" max="43" width="9.6640625" style="2" customWidth="1"/>
    <col min="44" max="44" width="19" style="2" customWidth="1"/>
    <col min="45" max="45" width="9.6640625" style="2" customWidth="1"/>
    <col min="46" max="46" width="19" style="2" customWidth="1"/>
    <col min="47" max="47" width="18.88671875" style="2" customWidth="1"/>
    <col min="48" max="49" width="9.6640625" style="2" customWidth="1"/>
    <col min="50" max="50" width="18.88671875" style="2" customWidth="1"/>
    <col min="51" max="51" width="9.6640625" style="2" customWidth="1"/>
    <col min="52" max="52" width="19"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9.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6384" width="9.109375" style="2"/>
  </cols>
  <sheetData>
    <row r="1" spans="1:131" x14ac:dyDescent="0.25">
      <c r="A1" s="87" t="s">
        <v>160</v>
      </c>
      <c r="B1" s="88"/>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5">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5">
      <c r="A3" s="73"/>
      <c r="B3" s="20"/>
      <c r="C3" s="20"/>
      <c r="D3" s="20"/>
      <c r="E3" s="20"/>
      <c r="F3" s="20"/>
      <c r="G3" s="20"/>
      <c r="H3" s="20"/>
      <c r="I3" s="20"/>
      <c r="J3" s="20"/>
      <c r="K3" s="20"/>
      <c r="L3" s="20"/>
      <c r="M3" s="20"/>
      <c r="N3" s="20"/>
      <c r="O3" s="20"/>
      <c r="P3" s="20"/>
      <c r="Q3" s="20"/>
      <c r="R3" s="20"/>
      <c r="S3" s="20"/>
      <c r="T3" s="20"/>
      <c r="U3" s="20"/>
      <c r="V3" s="20"/>
      <c r="W3" s="20"/>
      <c r="X3" s="20"/>
      <c r="Y3" s="20"/>
      <c r="Z3" s="20" t="s">
        <v>273</v>
      </c>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5">
      <c r="A4" s="17"/>
      <c r="B4" s="55" t="s">
        <v>161</v>
      </c>
      <c r="C4" s="214">
        <v>7</v>
      </c>
      <c r="D4" s="215"/>
      <c r="E4" s="214">
        <v>13</v>
      </c>
      <c r="F4" s="215"/>
      <c r="G4" s="214">
        <v>14</v>
      </c>
      <c r="H4" s="215"/>
      <c r="I4" s="214" t="s">
        <v>259</v>
      </c>
      <c r="J4" s="215"/>
      <c r="K4" s="214" t="s">
        <v>260</v>
      </c>
      <c r="L4" s="215"/>
      <c r="M4" s="214">
        <v>16</v>
      </c>
      <c r="N4" s="215"/>
      <c r="O4" s="214">
        <v>19</v>
      </c>
      <c r="P4" s="215"/>
      <c r="Q4" s="214">
        <v>20</v>
      </c>
      <c r="R4" s="215"/>
      <c r="S4" s="214">
        <v>17</v>
      </c>
      <c r="T4" s="215"/>
      <c r="U4" s="214">
        <v>18</v>
      </c>
      <c r="V4" s="215"/>
      <c r="W4" s="214">
        <v>21</v>
      </c>
      <c r="X4" s="215"/>
      <c r="Y4" s="214">
        <v>23</v>
      </c>
      <c r="Z4" s="215"/>
      <c r="AA4" s="214">
        <v>98</v>
      </c>
      <c r="AB4" s="215"/>
      <c r="AC4" s="214">
        <v>26</v>
      </c>
      <c r="AD4" s="215"/>
      <c r="AE4" s="214">
        <v>29</v>
      </c>
      <c r="AF4" s="215"/>
      <c r="AG4" s="214">
        <v>38</v>
      </c>
      <c r="AH4" s="215"/>
      <c r="AI4" s="214">
        <v>32</v>
      </c>
      <c r="AJ4" s="215"/>
      <c r="AK4" s="214">
        <v>33</v>
      </c>
      <c r="AL4" s="215"/>
      <c r="AM4" s="214">
        <v>31</v>
      </c>
      <c r="AN4" s="215"/>
      <c r="AO4" s="214">
        <v>35</v>
      </c>
      <c r="AP4" s="215"/>
      <c r="AQ4" s="214">
        <v>37</v>
      </c>
      <c r="AR4" s="215"/>
      <c r="AS4" s="214">
        <v>39</v>
      </c>
      <c r="AT4" s="215"/>
      <c r="AU4" s="214">
        <v>43</v>
      </c>
      <c r="AV4" s="215"/>
      <c r="AW4" s="214">
        <v>44</v>
      </c>
      <c r="AX4" s="215"/>
      <c r="AY4" s="214">
        <v>45</v>
      </c>
      <c r="AZ4" s="215"/>
      <c r="BA4" s="214">
        <v>40</v>
      </c>
      <c r="BB4" s="215"/>
      <c r="BC4" s="214">
        <v>42</v>
      </c>
      <c r="BD4" s="215"/>
      <c r="BE4" s="214">
        <v>50</v>
      </c>
      <c r="BF4" s="215"/>
      <c r="BG4" s="214">
        <v>46</v>
      </c>
      <c r="BH4" s="215"/>
      <c r="BI4" s="214">
        <v>47</v>
      </c>
      <c r="BJ4" s="215"/>
      <c r="BK4" s="214">
        <v>48</v>
      </c>
      <c r="BL4" s="215"/>
      <c r="BM4" s="214">
        <v>52</v>
      </c>
      <c r="BN4" s="215"/>
      <c r="BO4" s="214">
        <v>53</v>
      </c>
      <c r="BP4" s="215"/>
      <c r="BQ4" s="214">
        <v>61</v>
      </c>
      <c r="BR4" s="215"/>
      <c r="BS4" s="214">
        <v>54</v>
      </c>
      <c r="BT4" s="215"/>
      <c r="BU4" s="214">
        <v>55</v>
      </c>
      <c r="BV4" s="215"/>
      <c r="BW4" s="214">
        <v>56</v>
      </c>
      <c r="BX4" s="215"/>
      <c r="BY4" s="214">
        <v>71</v>
      </c>
      <c r="BZ4" s="215"/>
      <c r="CA4" s="214">
        <v>63</v>
      </c>
      <c r="CB4" s="215"/>
      <c r="CC4" s="214">
        <v>64</v>
      </c>
      <c r="CD4" s="215"/>
      <c r="CE4" s="214">
        <v>65</v>
      </c>
      <c r="CF4" s="215"/>
      <c r="CG4" s="214">
        <v>66</v>
      </c>
      <c r="CH4" s="215"/>
      <c r="CI4" s="214">
        <v>67</v>
      </c>
      <c r="CJ4" s="215"/>
      <c r="CK4" s="214">
        <v>68</v>
      </c>
      <c r="CL4" s="215"/>
      <c r="CM4" s="214">
        <v>69</v>
      </c>
      <c r="CN4" s="215"/>
      <c r="CO4" s="214">
        <v>78</v>
      </c>
      <c r="CP4" s="215"/>
      <c r="CQ4" s="214">
        <v>79</v>
      </c>
      <c r="CR4" s="215"/>
      <c r="CS4" s="214">
        <v>74</v>
      </c>
      <c r="CT4" s="215"/>
      <c r="CU4" s="214">
        <v>82</v>
      </c>
      <c r="CV4" s="215"/>
      <c r="CW4" s="214">
        <v>72</v>
      </c>
      <c r="CX4" s="215"/>
      <c r="CY4" s="214">
        <v>76</v>
      </c>
      <c r="CZ4" s="215"/>
      <c r="DA4" s="214">
        <v>83</v>
      </c>
      <c r="DB4" s="215"/>
      <c r="DC4" s="214">
        <v>73</v>
      </c>
      <c r="DD4" s="215"/>
      <c r="DE4" s="214">
        <v>80</v>
      </c>
      <c r="DF4" s="215"/>
      <c r="DG4" s="214">
        <v>70</v>
      </c>
      <c r="DH4" s="215"/>
      <c r="DI4" s="214">
        <v>75</v>
      </c>
      <c r="DJ4" s="215"/>
      <c r="DK4" s="214">
        <v>77</v>
      </c>
      <c r="DL4" s="215"/>
      <c r="DM4" s="214">
        <v>59</v>
      </c>
      <c r="DN4" s="215"/>
      <c r="DO4" s="214">
        <v>81</v>
      </c>
      <c r="DP4" s="215"/>
      <c r="DQ4" s="214">
        <v>62</v>
      </c>
      <c r="DR4" s="215"/>
      <c r="DS4" s="214">
        <v>84</v>
      </c>
      <c r="DT4" s="215"/>
      <c r="DU4" s="214">
        <v>85</v>
      </c>
      <c r="DV4" s="215"/>
      <c r="DW4" s="214">
        <v>87</v>
      </c>
      <c r="DX4" s="215"/>
      <c r="DY4" s="214"/>
      <c r="DZ4" s="215"/>
      <c r="EA4" s="19"/>
    </row>
    <row r="5" spans="1:131" s="1" customFormat="1" ht="27.75" customHeight="1" x14ac:dyDescent="0.25">
      <c r="A5" s="17"/>
      <c r="B5" s="18" t="s">
        <v>10</v>
      </c>
      <c r="C5" s="194" t="s">
        <v>137</v>
      </c>
      <c r="D5" s="195"/>
      <c r="E5" s="196" t="s">
        <v>97</v>
      </c>
      <c r="F5" s="197"/>
      <c r="G5" s="196" t="s">
        <v>98</v>
      </c>
      <c r="H5" s="197"/>
      <c r="I5" s="194" t="s">
        <v>238</v>
      </c>
      <c r="J5" s="195"/>
      <c r="K5" s="194" t="s">
        <v>239</v>
      </c>
      <c r="L5" s="195"/>
      <c r="M5" s="194" t="s">
        <v>99</v>
      </c>
      <c r="N5" s="195"/>
      <c r="O5" s="194" t="s">
        <v>103</v>
      </c>
      <c r="P5" s="195"/>
      <c r="Q5" s="194" t="s">
        <v>104</v>
      </c>
      <c r="R5" s="195"/>
      <c r="S5" s="194" t="s">
        <v>101</v>
      </c>
      <c r="T5" s="195"/>
      <c r="U5" s="194" t="s">
        <v>102</v>
      </c>
      <c r="V5" s="195"/>
      <c r="W5" s="194" t="s">
        <v>36</v>
      </c>
      <c r="X5" s="195"/>
      <c r="Y5" s="194" t="s">
        <v>93</v>
      </c>
      <c r="Z5" s="195"/>
      <c r="AA5" s="194" t="s">
        <v>166</v>
      </c>
      <c r="AB5" s="195"/>
      <c r="AC5" s="194" t="s">
        <v>195</v>
      </c>
      <c r="AD5" s="195"/>
      <c r="AE5" s="194" t="s">
        <v>196</v>
      </c>
      <c r="AF5" s="195"/>
      <c r="AG5" s="194" t="s">
        <v>17</v>
      </c>
      <c r="AH5" s="195"/>
      <c r="AI5" s="194" t="s">
        <v>105</v>
      </c>
      <c r="AJ5" s="195"/>
      <c r="AK5" s="194" t="s">
        <v>197</v>
      </c>
      <c r="AL5" s="195"/>
      <c r="AM5" s="194" t="s">
        <v>164</v>
      </c>
      <c r="AN5" s="195"/>
      <c r="AO5" s="194" t="s">
        <v>198</v>
      </c>
      <c r="AP5" s="195"/>
      <c r="AQ5" s="194" t="s">
        <v>199</v>
      </c>
      <c r="AR5" s="195"/>
      <c r="AS5" s="194" t="s">
        <v>242</v>
      </c>
      <c r="AT5" s="195"/>
      <c r="AU5" s="196" t="s">
        <v>241</v>
      </c>
      <c r="AV5" s="197"/>
      <c r="AW5" s="194" t="s">
        <v>107</v>
      </c>
      <c r="AX5" s="195"/>
      <c r="AY5" s="194" t="s">
        <v>108</v>
      </c>
      <c r="AZ5" s="195"/>
      <c r="BA5" s="194" t="s">
        <v>94</v>
      </c>
      <c r="BB5" s="195"/>
      <c r="BC5" s="194" t="s">
        <v>248</v>
      </c>
      <c r="BD5" s="195"/>
      <c r="BE5" s="194" t="s">
        <v>202</v>
      </c>
      <c r="BF5" s="195"/>
      <c r="BG5" s="194" t="s">
        <v>6</v>
      </c>
      <c r="BH5" s="195"/>
      <c r="BI5" s="194" t="s">
        <v>8</v>
      </c>
      <c r="BJ5" s="195"/>
      <c r="BK5" s="194" t="s">
        <v>7</v>
      </c>
      <c r="BL5" s="195"/>
      <c r="BM5" s="194" t="s">
        <v>109</v>
      </c>
      <c r="BN5" s="195"/>
      <c r="BO5" s="194" t="s">
        <v>203</v>
      </c>
      <c r="BP5" s="195"/>
      <c r="BQ5" s="194" t="s">
        <v>228</v>
      </c>
      <c r="BR5" s="195"/>
      <c r="BS5" s="194" t="s">
        <v>88</v>
      </c>
      <c r="BT5" s="195"/>
      <c r="BU5" s="194" t="s">
        <v>72</v>
      </c>
      <c r="BV5" s="195"/>
      <c r="BW5" s="194" t="s">
        <v>73</v>
      </c>
      <c r="BX5" s="195"/>
      <c r="BY5" s="194" t="s">
        <v>146</v>
      </c>
      <c r="BZ5" s="195"/>
      <c r="CA5" s="194" t="s">
        <v>115</v>
      </c>
      <c r="CB5" s="195"/>
      <c r="CC5" s="194" t="s">
        <v>143</v>
      </c>
      <c r="CD5" s="195"/>
      <c r="CE5" s="194" t="s">
        <v>140</v>
      </c>
      <c r="CF5" s="195"/>
      <c r="CG5" s="194" t="s">
        <v>139</v>
      </c>
      <c r="CH5" s="195"/>
      <c r="CI5" s="194" t="s">
        <v>141</v>
      </c>
      <c r="CJ5" s="195"/>
      <c r="CK5" s="194" t="s">
        <v>142</v>
      </c>
      <c r="CL5" s="195"/>
      <c r="CM5" s="194" t="s">
        <v>144</v>
      </c>
      <c r="CN5" s="195"/>
      <c r="CO5" s="194" t="s">
        <v>129</v>
      </c>
      <c r="CP5" s="195"/>
      <c r="CQ5" s="194" t="s">
        <v>150</v>
      </c>
      <c r="CR5" s="195"/>
      <c r="CS5" s="194" t="s">
        <v>148</v>
      </c>
      <c r="CT5" s="195"/>
      <c r="CU5" s="194" t="s">
        <v>56</v>
      </c>
      <c r="CV5" s="195"/>
      <c r="CW5" s="194" t="s">
        <v>147</v>
      </c>
      <c r="CX5" s="195"/>
      <c r="CY5" s="194" t="s">
        <v>165</v>
      </c>
      <c r="CZ5" s="195"/>
      <c r="DA5" s="194" t="s">
        <v>152</v>
      </c>
      <c r="DB5" s="195"/>
      <c r="DC5" s="194" t="s">
        <v>125</v>
      </c>
      <c r="DD5" s="195"/>
      <c r="DE5" s="194" t="s">
        <v>151</v>
      </c>
      <c r="DF5" s="195"/>
      <c r="DG5" s="194" t="s">
        <v>145</v>
      </c>
      <c r="DH5" s="195"/>
      <c r="DI5" s="194" t="s">
        <v>80</v>
      </c>
      <c r="DJ5" s="195"/>
      <c r="DK5" s="194" t="s">
        <v>149</v>
      </c>
      <c r="DL5" s="195"/>
      <c r="DM5" s="194" t="s">
        <v>74</v>
      </c>
      <c r="DN5" s="195"/>
      <c r="DO5" s="194" t="s">
        <v>90</v>
      </c>
      <c r="DP5" s="195"/>
      <c r="DQ5" s="194" t="s">
        <v>114</v>
      </c>
      <c r="DR5" s="195"/>
      <c r="DS5" s="194" t="s">
        <v>153</v>
      </c>
      <c r="DT5" s="195"/>
      <c r="DU5" s="194" t="s">
        <v>18</v>
      </c>
      <c r="DV5" s="195"/>
      <c r="DW5" s="194" t="s">
        <v>40</v>
      </c>
      <c r="DX5" s="195"/>
      <c r="DY5" s="231" t="s">
        <v>162</v>
      </c>
      <c r="DZ5" s="232"/>
      <c r="EA5" s="19"/>
    </row>
    <row r="6" spans="1:131" s="1" customFormat="1" ht="24" customHeight="1" x14ac:dyDescent="0.25">
      <c r="A6" s="17"/>
      <c r="B6" s="18" t="s">
        <v>11</v>
      </c>
      <c r="C6" s="196" t="s">
        <v>2</v>
      </c>
      <c r="D6" s="197"/>
      <c r="E6" s="196" t="s">
        <v>70</v>
      </c>
      <c r="F6" s="197"/>
      <c r="G6" s="196" t="s">
        <v>70</v>
      </c>
      <c r="H6" s="197"/>
      <c r="I6" s="196" t="s">
        <v>163</v>
      </c>
      <c r="J6" s="197"/>
      <c r="K6" s="196" t="s">
        <v>163</v>
      </c>
      <c r="L6" s="197"/>
      <c r="M6" s="196" t="s">
        <v>163</v>
      </c>
      <c r="N6" s="197"/>
      <c r="O6" s="196" t="s">
        <v>3</v>
      </c>
      <c r="P6" s="197"/>
      <c r="Q6" s="196" t="s">
        <v>3</v>
      </c>
      <c r="R6" s="197"/>
      <c r="S6" s="196" t="s">
        <v>138</v>
      </c>
      <c r="T6" s="197" t="s">
        <v>39</v>
      </c>
      <c r="U6" s="196" t="s">
        <v>138</v>
      </c>
      <c r="V6" s="197" t="s">
        <v>39</v>
      </c>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3</v>
      </c>
      <c r="AR6" s="197"/>
      <c r="AS6" s="196" t="s">
        <v>3</v>
      </c>
      <c r="AT6" s="197"/>
      <c r="AU6" s="196" t="s">
        <v>9</v>
      </c>
      <c r="AV6" s="197"/>
      <c r="AW6" s="196" t="s">
        <v>3</v>
      </c>
      <c r="AX6" s="197"/>
      <c r="AY6" s="196" t="s">
        <v>3</v>
      </c>
      <c r="AZ6" s="197"/>
      <c r="BA6" s="196" t="s">
        <v>3</v>
      </c>
      <c r="BB6" s="197"/>
      <c r="BC6" s="196" t="s">
        <v>3</v>
      </c>
      <c r="BD6" s="197"/>
      <c r="BE6" s="196" t="s">
        <v>3</v>
      </c>
      <c r="BF6" s="197"/>
      <c r="BG6" s="196" t="s">
        <v>3</v>
      </c>
      <c r="BH6" s="197"/>
      <c r="BI6" s="196" t="s">
        <v>3</v>
      </c>
      <c r="BJ6" s="197"/>
      <c r="BK6" s="196" t="s">
        <v>3</v>
      </c>
      <c r="BL6" s="197"/>
      <c r="BM6" s="196" t="s">
        <v>89</v>
      </c>
      <c r="BN6" s="197"/>
      <c r="BO6" s="196" t="s">
        <v>89</v>
      </c>
      <c r="BP6" s="197"/>
      <c r="BQ6" s="229" t="s">
        <v>92</v>
      </c>
      <c r="BR6" s="230"/>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t="s">
        <v>3</v>
      </c>
      <c r="DR6" s="197"/>
      <c r="DS6" s="196" t="s">
        <v>3</v>
      </c>
      <c r="DT6" s="197"/>
      <c r="DU6" s="196"/>
      <c r="DV6" s="197"/>
      <c r="DW6" s="196"/>
      <c r="DX6" s="197"/>
      <c r="DY6" s="129"/>
      <c r="DZ6" s="130"/>
      <c r="EA6" s="19"/>
    </row>
    <row r="7" spans="1:131" s="1" customFormat="1" ht="25.5" customHeight="1" x14ac:dyDescent="0.25">
      <c r="A7" s="17"/>
      <c r="B7" s="21" t="s">
        <v>134</v>
      </c>
      <c r="C7" s="225"/>
      <c r="D7" s="226"/>
      <c r="E7" s="225"/>
      <c r="F7" s="226"/>
      <c r="G7" s="225"/>
      <c r="H7" s="226"/>
      <c r="I7" s="225"/>
      <c r="J7" s="226" t="s">
        <v>95</v>
      </c>
      <c r="K7" s="225"/>
      <c r="L7" s="226" t="s">
        <v>95</v>
      </c>
      <c r="M7" s="225"/>
      <c r="N7" s="226"/>
      <c r="O7" s="225"/>
      <c r="P7" s="226"/>
      <c r="Q7" s="225"/>
      <c r="R7" s="226"/>
      <c r="S7" s="225"/>
      <c r="T7" s="226"/>
      <c r="U7" s="225"/>
      <c r="V7" s="226"/>
      <c r="W7" s="225">
        <v>10</v>
      </c>
      <c r="X7" s="226"/>
      <c r="Y7" s="225">
        <v>10</v>
      </c>
      <c r="Z7" s="226"/>
      <c r="AA7" s="225">
        <v>10</v>
      </c>
      <c r="AB7" s="226"/>
      <c r="AC7" s="225">
        <v>100</v>
      </c>
      <c r="AD7" s="226"/>
      <c r="AE7" s="225"/>
      <c r="AF7" s="226"/>
      <c r="AG7" s="225">
        <v>25</v>
      </c>
      <c r="AH7" s="226"/>
      <c r="AI7" s="225">
        <v>10</v>
      </c>
      <c r="AJ7" s="226"/>
      <c r="AK7" s="225">
        <v>10</v>
      </c>
      <c r="AL7" s="226"/>
      <c r="AM7" s="225"/>
      <c r="AN7" s="226"/>
      <c r="AO7" s="225"/>
      <c r="AP7" s="226"/>
      <c r="AQ7" s="225"/>
      <c r="AR7" s="226"/>
      <c r="AS7" s="225">
        <v>5</v>
      </c>
      <c r="AT7" s="226"/>
      <c r="AU7" s="225">
        <v>10</v>
      </c>
      <c r="AV7" s="226"/>
      <c r="AW7" s="225">
        <v>1</v>
      </c>
      <c r="AX7" s="226"/>
      <c r="AY7" s="225">
        <v>1</v>
      </c>
      <c r="AZ7" s="226"/>
      <c r="BA7" s="225"/>
      <c r="BB7" s="226"/>
      <c r="BC7" s="225">
        <v>2</v>
      </c>
      <c r="BD7" s="226"/>
      <c r="BE7" s="225">
        <v>2</v>
      </c>
      <c r="BF7" s="226"/>
      <c r="BG7" s="225"/>
      <c r="BH7" s="226"/>
      <c r="BI7" s="225">
        <v>0.1</v>
      </c>
      <c r="BJ7" s="226"/>
      <c r="BK7" s="225"/>
      <c r="BL7" s="226"/>
      <c r="BM7" s="225">
        <v>1.4</v>
      </c>
      <c r="BN7" s="226"/>
      <c r="BO7" s="225">
        <v>1.4</v>
      </c>
      <c r="BP7" s="226"/>
      <c r="BQ7" s="225">
        <v>5</v>
      </c>
      <c r="BR7" s="226"/>
      <c r="BS7" s="225">
        <v>250</v>
      </c>
      <c r="BT7" s="226"/>
      <c r="BU7" s="225">
        <v>150</v>
      </c>
      <c r="BV7" s="226"/>
      <c r="BW7" s="225">
        <v>0.4</v>
      </c>
      <c r="BX7" s="226"/>
      <c r="BY7" s="225">
        <v>0.1</v>
      </c>
      <c r="BZ7" s="226">
        <v>0.1</v>
      </c>
      <c r="CA7" s="225">
        <v>0.01</v>
      </c>
      <c r="CB7" s="226">
        <v>0.01</v>
      </c>
      <c r="CC7" s="225">
        <v>0.2</v>
      </c>
      <c r="CD7" s="226">
        <v>0.2</v>
      </c>
      <c r="CE7" s="225">
        <v>0.2</v>
      </c>
      <c r="CF7" s="226">
        <v>0.2</v>
      </c>
      <c r="CG7" s="225">
        <v>0.1</v>
      </c>
      <c r="CH7" s="226">
        <v>0.1</v>
      </c>
      <c r="CI7" s="225">
        <v>2</v>
      </c>
      <c r="CJ7" s="226">
        <v>2</v>
      </c>
      <c r="CK7" s="225">
        <v>2E-3</v>
      </c>
      <c r="CL7" s="226">
        <v>2E-3</v>
      </c>
      <c r="CM7" s="225">
        <v>0.1</v>
      </c>
      <c r="CN7" s="226">
        <v>0.1</v>
      </c>
      <c r="CO7" s="225">
        <v>0.02</v>
      </c>
      <c r="CP7" s="226">
        <v>0.02</v>
      </c>
      <c r="CQ7" s="225">
        <v>2</v>
      </c>
      <c r="CR7" s="226">
        <v>2</v>
      </c>
      <c r="CS7" s="225">
        <v>0.2</v>
      </c>
      <c r="CT7" s="226">
        <v>0.2</v>
      </c>
      <c r="CU7" s="225">
        <v>5</v>
      </c>
      <c r="CV7" s="226">
        <v>5</v>
      </c>
      <c r="CW7" s="225">
        <v>0.01</v>
      </c>
      <c r="CX7" s="226">
        <v>0.01</v>
      </c>
      <c r="CY7" s="225">
        <v>0.1</v>
      </c>
      <c r="CZ7" s="226">
        <v>0.1</v>
      </c>
      <c r="DA7" s="225">
        <v>0.1</v>
      </c>
      <c r="DB7" s="226">
        <v>0.1</v>
      </c>
      <c r="DC7" s="225">
        <v>0.05</v>
      </c>
      <c r="DD7" s="226">
        <v>0.05</v>
      </c>
      <c r="DE7" s="225">
        <v>2.5</v>
      </c>
      <c r="DF7" s="226">
        <v>2.5</v>
      </c>
      <c r="DG7" s="225"/>
      <c r="DH7" s="226"/>
      <c r="DI7" s="225"/>
      <c r="DJ7" s="226"/>
      <c r="DK7" s="225"/>
      <c r="DL7" s="226"/>
      <c r="DM7" s="225"/>
      <c r="DN7" s="226"/>
      <c r="DO7" s="225"/>
      <c r="DP7" s="226"/>
      <c r="DQ7" s="225"/>
      <c r="DR7" s="226"/>
      <c r="DS7" s="225"/>
      <c r="DT7" s="226"/>
      <c r="DU7" s="225"/>
      <c r="DV7" s="226"/>
      <c r="DW7" s="225"/>
      <c r="DX7" s="226"/>
      <c r="DY7" s="225"/>
      <c r="DZ7" s="226"/>
      <c r="EA7" s="19"/>
    </row>
    <row r="8" spans="1:131" s="1" customFormat="1" ht="26.25" customHeight="1" x14ac:dyDescent="0.25">
      <c r="A8" s="17"/>
      <c r="B8" s="21" t="s">
        <v>135</v>
      </c>
      <c r="C8" s="225"/>
      <c r="D8" s="226"/>
      <c r="E8" s="225"/>
      <c r="F8" s="226"/>
      <c r="G8" s="225"/>
      <c r="H8" s="226"/>
      <c r="I8" s="225">
        <v>8.5</v>
      </c>
      <c r="J8" s="226"/>
      <c r="K8" s="225">
        <v>8.5</v>
      </c>
      <c r="L8" s="226"/>
      <c r="M8" s="225">
        <v>8.5</v>
      </c>
      <c r="N8" s="226"/>
      <c r="O8" s="225"/>
      <c r="P8" s="226"/>
      <c r="Q8" s="225"/>
      <c r="R8" s="226"/>
      <c r="S8" s="225"/>
      <c r="T8" s="226"/>
      <c r="U8" s="225"/>
      <c r="V8" s="226"/>
      <c r="W8" s="225">
        <v>15</v>
      </c>
      <c r="X8" s="226"/>
      <c r="Y8" s="225">
        <v>15</v>
      </c>
      <c r="Z8" s="226"/>
      <c r="AA8" s="225">
        <v>15</v>
      </c>
      <c r="AB8" s="226"/>
      <c r="AC8" s="225">
        <v>150</v>
      </c>
      <c r="AD8" s="226"/>
      <c r="AE8" s="225"/>
      <c r="AF8" s="226"/>
      <c r="AG8" s="225">
        <v>35</v>
      </c>
      <c r="AH8" s="226"/>
      <c r="AI8" s="225">
        <v>15</v>
      </c>
      <c r="AJ8" s="226"/>
      <c r="AK8" s="225">
        <v>15</v>
      </c>
      <c r="AL8" s="226"/>
      <c r="AM8" s="225"/>
      <c r="AN8" s="226"/>
      <c r="AO8" s="225"/>
      <c r="AP8" s="226"/>
      <c r="AQ8" s="225"/>
      <c r="AR8" s="226"/>
      <c r="AS8" s="225">
        <v>7</v>
      </c>
      <c r="AT8" s="226"/>
      <c r="AU8" s="225">
        <v>50</v>
      </c>
      <c r="AV8" s="226"/>
      <c r="AW8" s="225">
        <v>2.5</v>
      </c>
      <c r="AX8" s="226"/>
      <c r="AY8" s="225">
        <v>2.5</v>
      </c>
      <c r="AZ8" s="226"/>
      <c r="BA8" s="225"/>
      <c r="BB8" s="226"/>
      <c r="BC8" s="225">
        <v>3</v>
      </c>
      <c r="BD8" s="226"/>
      <c r="BE8" s="225">
        <v>3</v>
      </c>
      <c r="BF8" s="226"/>
      <c r="BG8" s="225"/>
      <c r="BH8" s="226"/>
      <c r="BI8" s="225">
        <v>0.2</v>
      </c>
      <c r="BJ8" s="226"/>
      <c r="BK8" s="225"/>
      <c r="BL8" s="226"/>
      <c r="BM8" s="225">
        <v>1.8</v>
      </c>
      <c r="BN8" s="226"/>
      <c r="BO8" s="225">
        <v>1.8</v>
      </c>
      <c r="BP8" s="226"/>
      <c r="BQ8" s="225">
        <v>6.5</v>
      </c>
      <c r="BR8" s="226"/>
      <c r="BS8" s="225">
        <v>280</v>
      </c>
      <c r="BT8" s="226"/>
      <c r="BU8" s="225">
        <v>200</v>
      </c>
      <c r="BV8" s="226"/>
      <c r="BW8" s="225">
        <v>0.5</v>
      </c>
      <c r="BX8" s="226"/>
      <c r="BY8" s="225">
        <v>0.25</v>
      </c>
      <c r="BZ8" s="226"/>
      <c r="CA8" s="225">
        <v>2.5000000000000001E-2</v>
      </c>
      <c r="CB8" s="226"/>
      <c r="CC8" s="225">
        <v>0.5</v>
      </c>
      <c r="CD8" s="226"/>
      <c r="CE8" s="225">
        <v>0.5</v>
      </c>
      <c r="CF8" s="226"/>
      <c r="CG8" s="225">
        <v>0.25</v>
      </c>
      <c r="CH8" s="226"/>
      <c r="CI8" s="225">
        <v>5</v>
      </c>
      <c r="CJ8" s="226"/>
      <c r="CK8" s="225">
        <v>5.0000000000000001E-3</v>
      </c>
      <c r="CL8" s="226"/>
      <c r="CM8" s="225">
        <v>0.25</v>
      </c>
      <c r="CN8" s="226"/>
      <c r="CO8" s="225">
        <v>0.05</v>
      </c>
      <c r="CP8" s="226"/>
      <c r="CQ8" s="225">
        <v>5</v>
      </c>
      <c r="CR8" s="226"/>
      <c r="CS8" s="225">
        <v>0.5</v>
      </c>
      <c r="CT8" s="226"/>
      <c r="CU8" s="225">
        <v>12.5</v>
      </c>
      <c r="CV8" s="226"/>
      <c r="CW8" s="225">
        <v>2.5000000000000001E-2</v>
      </c>
      <c r="CX8" s="226"/>
      <c r="CY8" s="225">
        <v>0.25</v>
      </c>
      <c r="CZ8" s="226"/>
      <c r="DA8" s="225">
        <v>0.25</v>
      </c>
      <c r="DB8" s="226"/>
      <c r="DC8" s="225">
        <v>0.125</v>
      </c>
      <c r="DD8" s="226"/>
      <c r="DE8" s="225">
        <v>6.25</v>
      </c>
      <c r="DF8" s="226"/>
      <c r="DG8" s="225"/>
      <c r="DH8" s="226"/>
      <c r="DI8" s="225"/>
      <c r="DJ8" s="226"/>
      <c r="DK8" s="225"/>
      <c r="DL8" s="226"/>
      <c r="DM8" s="225"/>
      <c r="DN8" s="226"/>
      <c r="DO8" s="225"/>
      <c r="DP8" s="226"/>
      <c r="DQ8" s="225"/>
      <c r="DR8" s="226"/>
      <c r="DS8" s="225"/>
      <c r="DT8" s="226"/>
      <c r="DU8" s="225"/>
      <c r="DV8" s="226"/>
      <c r="DW8" s="225"/>
      <c r="DX8" s="226"/>
      <c r="DY8" s="225"/>
      <c r="DZ8" s="226"/>
      <c r="EA8" s="19"/>
    </row>
    <row r="9" spans="1:131" s="1" customFormat="1" ht="26.25" customHeight="1" x14ac:dyDescent="0.25">
      <c r="A9" s="17"/>
      <c r="B9" s="21" t="s">
        <v>136</v>
      </c>
      <c r="C9" s="225"/>
      <c r="D9" s="226"/>
      <c r="E9" s="225"/>
      <c r="F9" s="226"/>
      <c r="G9" s="225"/>
      <c r="H9" s="226"/>
      <c r="I9" s="225">
        <v>6.5</v>
      </c>
      <c r="J9" s="226"/>
      <c r="K9" s="225">
        <v>6.5</v>
      </c>
      <c r="L9" s="226"/>
      <c r="M9" s="225">
        <v>6.5</v>
      </c>
      <c r="N9" s="226"/>
      <c r="O9" s="225">
        <v>0.5</v>
      </c>
      <c r="P9" s="226"/>
      <c r="Q9" s="225">
        <v>0.5</v>
      </c>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v>0.8</v>
      </c>
      <c r="AX9" s="226"/>
      <c r="AY9" s="225">
        <v>0.8</v>
      </c>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225"/>
      <c r="DV9" s="226"/>
      <c r="DW9" s="225"/>
      <c r="DX9" s="226"/>
      <c r="DY9" s="132"/>
      <c r="DZ9" s="133"/>
      <c r="EA9" s="19"/>
    </row>
    <row r="10" spans="1:131" s="1" customFormat="1" ht="24.75" customHeight="1" x14ac:dyDescent="0.25">
      <c r="A10" s="17"/>
      <c r="B10" s="18" t="s">
        <v>71</v>
      </c>
      <c r="C10" s="196" t="s">
        <v>82</v>
      </c>
      <c r="D10" s="228"/>
      <c r="E10" s="196" t="s">
        <v>200</v>
      </c>
      <c r="F10" s="197"/>
      <c r="G10" s="196" t="s">
        <v>75</v>
      </c>
      <c r="H10" s="197"/>
      <c r="I10" s="223" t="s">
        <v>247</v>
      </c>
      <c r="J10" s="224"/>
      <c r="K10" s="194" t="s">
        <v>246</v>
      </c>
      <c r="L10" s="195"/>
      <c r="M10" s="194" t="s">
        <v>75</v>
      </c>
      <c r="N10" s="195"/>
      <c r="O10" s="196" t="s">
        <v>220</v>
      </c>
      <c r="P10" s="197"/>
      <c r="Q10" s="196"/>
      <c r="R10" s="197"/>
      <c r="S10" s="196" t="s">
        <v>220</v>
      </c>
      <c r="T10" s="197"/>
      <c r="U10" s="196" t="s">
        <v>75</v>
      </c>
      <c r="V10" s="197"/>
      <c r="W10" s="196" t="s">
        <v>86</v>
      </c>
      <c r="X10" s="197"/>
      <c r="Y10" s="196" t="s">
        <v>85</v>
      </c>
      <c r="Z10" s="197"/>
      <c r="AA10" s="196" t="s">
        <v>85</v>
      </c>
      <c r="AB10" s="197"/>
      <c r="AC10" s="196" t="s">
        <v>86</v>
      </c>
      <c r="AD10" s="197"/>
      <c r="AE10" s="196" t="s">
        <v>85</v>
      </c>
      <c r="AF10" s="197"/>
      <c r="AG10" s="196" t="s">
        <v>192</v>
      </c>
      <c r="AH10" s="197"/>
      <c r="AI10" s="196" t="s">
        <v>220</v>
      </c>
      <c r="AJ10" s="197"/>
      <c r="AK10" s="196" t="s">
        <v>86</v>
      </c>
      <c r="AL10" s="197"/>
      <c r="AM10" s="196" t="s">
        <v>85</v>
      </c>
      <c r="AN10" s="197"/>
      <c r="AO10" s="196" t="s">
        <v>86</v>
      </c>
      <c r="AP10" s="197"/>
      <c r="AQ10" s="196" t="s">
        <v>86</v>
      </c>
      <c r="AR10" s="197"/>
      <c r="AS10" s="196" t="s">
        <v>85</v>
      </c>
      <c r="AT10" s="197"/>
      <c r="AU10" s="196" t="s">
        <v>76</v>
      </c>
      <c r="AV10" s="197"/>
      <c r="AW10" s="196" t="s">
        <v>220</v>
      </c>
      <c r="AX10" s="197"/>
      <c r="AY10" s="196" t="s">
        <v>75</v>
      </c>
      <c r="AZ10" s="197"/>
      <c r="BA10" s="196" t="s">
        <v>75</v>
      </c>
      <c r="BB10" s="197"/>
      <c r="BC10" s="196" t="s">
        <v>85</v>
      </c>
      <c r="BD10" s="197"/>
      <c r="BE10" s="196" t="s">
        <v>86</v>
      </c>
      <c r="BF10" s="197"/>
      <c r="BG10" s="196" t="s">
        <v>76</v>
      </c>
      <c r="BH10" s="197"/>
      <c r="BI10" s="196" t="s">
        <v>76</v>
      </c>
      <c r="BJ10" s="197"/>
      <c r="BK10" s="196" t="s">
        <v>76</v>
      </c>
      <c r="BL10" s="197"/>
      <c r="BM10" s="196" t="s">
        <v>220</v>
      </c>
      <c r="BN10" s="197"/>
      <c r="BO10" s="196" t="s">
        <v>86</v>
      </c>
      <c r="BP10" s="197"/>
      <c r="BQ10" s="196" t="s">
        <v>192</v>
      </c>
      <c r="BR10" s="197"/>
      <c r="BS10" s="196" t="s">
        <v>85</v>
      </c>
      <c r="BT10" s="197"/>
      <c r="BU10" s="196" t="s">
        <v>85</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86</v>
      </c>
      <c r="DR10" s="197"/>
      <c r="DS10" s="196" t="s">
        <v>86</v>
      </c>
      <c r="DT10" s="197"/>
      <c r="DU10" s="196" t="s">
        <v>76</v>
      </c>
      <c r="DV10" s="197"/>
      <c r="DW10" s="196" t="s">
        <v>85</v>
      </c>
      <c r="DX10" s="197"/>
      <c r="DY10" s="135"/>
      <c r="DZ10" s="136"/>
      <c r="EA10" s="19"/>
    </row>
    <row r="11" spans="1:131" s="1" customFormat="1" ht="21" customHeight="1" x14ac:dyDescent="0.25">
      <c r="A11" s="17"/>
      <c r="B11" s="18" t="s">
        <v>12</v>
      </c>
      <c r="C11" s="196" t="s">
        <v>210</v>
      </c>
      <c r="D11" s="228"/>
      <c r="E11" s="196" t="s">
        <v>210</v>
      </c>
      <c r="F11" s="197"/>
      <c r="G11" s="196" t="s">
        <v>214</v>
      </c>
      <c r="H11" s="197"/>
      <c r="I11" s="196" t="s">
        <v>210</v>
      </c>
      <c r="J11" s="197"/>
      <c r="K11" s="196" t="s">
        <v>210</v>
      </c>
      <c r="L11" s="197"/>
      <c r="M11" s="196"/>
      <c r="N11" s="197"/>
      <c r="O11" s="196" t="s">
        <v>210</v>
      </c>
      <c r="P11" s="197"/>
      <c r="Q11" s="196"/>
      <c r="R11" s="197"/>
      <c r="S11" s="196" t="s">
        <v>210</v>
      </c>
      <c r="T11" s="197"/>
      <c r="U11" s="196"/>
      <c r="V11" s="197"/>
      <c r="W11" s="196" t="s">
        <v>211</v>
      </c>
      <c r="X11" s="197"/>
      <c r="Y11" s="196" t="s">
        <v>211</v>
      </c>
      <c r="Z11" s="197"/>
      <c r="AA11" s="196" t="s">
        <v>211</v>
      </c>
      <c r="AB11" s="197"/>
      <c r="AC11" s="196" t="s">
        <v>211</v>
      </c>
      <c r="AD11" s="197"/>
      <c r="AE11" s="196" t="s">
        <v>204</v>
      </c>
      <c r="AF11" s="197"/>
      <c r="AG11" s="196" t="s">
        <v>214</v>
      </c>
      <c r="AH11" s="197"/>
      <c r="AI11" s="196"/>
      <c r="AJ11" s="197"/>
      <c r="AK11" s="196" t="s">
        <v>214</v>
      </c>
      <c r="AL11" s="197"/>
      <c r="AM11" s="196" t="s">
        <v>214</v>
      </c>
      <c r="AN11" s="197"/>
      <c r="AO11" s="196" t="s">
        <v>214</v>
      </c>
      <c r="AP11" s="197"/>
      <c r="AQ11" s="196" t="s">
        <v>214</v>
      </c>
      <c r="AR11" s="197"/>
      <c r="AS11" s="196" t="s">
        <v>212</v>
      </c>
      <c r="AT11" s="197"/>
      <c r="AU11" s="196" t="s">
        <v>211</v>
      </c>
      <c r="AV11" s="197"/>
      <c r="AW11" s="196" t="s">
        <v>210</v>
      </c>
      <c r="AX11" s="197"/>
      <c r="AY11" s="196"/>
      <c r="AZ11" s="197"/>
      <c r="BA11" s="196" t="s">
        <v>213</v>
      </c>
      <c r="BB11" s="197"/>
      <c r="BC11" s="196" t="s">
        <v>204</v>
      </c>
      <c r="BD11" s="197"/>
      <c r="BE11" s="196" t="s">
        <v>204</v>
      </c>
      <c r="BF11" s="197"/>
      <c r="BG11" s="196" t="s">
        <v>204</v>
      </c>
      <c r="BH11" s="197"/>
      <c r="BI11" s="196" t="s">
        <v>204</v>
      </c>
      <c r="BJ11" s="197"/>
      <c r="BK11" s="196"/>
      <c r="BL11" s="197"/>
      <c r="BM11" s="196" t="s">
        <v>210</v>
      </c>
      <c r="BN11" s="197"/>
      <c r="BO11" s="196"/>
      <c r="BP11" s="197"/>
      <c r="BQ11" s="196" t="s">
        <v>204</v>
      </c>
      <c r="BR11" s="197"/>
      <c r="BS11" s="196" t="s">
        <v>214</v>
      </c>
      <c r="BT11" s="197"/>
      <c r="BU11" s="196" t="s">
        <v>214</v>
      </c>
      <c r="BV11" s="197"/>
      <c r="BW11" s="196" t="s">
        <v>212</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t="s">
        <v>204</v>
      </c>
      <c r="DP11" s="197"/>
      <c r="DQ11" s="196" t="s">
        <v>204</v>
      </c>
      <c r="DR11" s="197"/>
      <c r="DS11" s="196" t="s">
        <v>204</v>
      </c>
      <c r="DT11" s="197"/>
      <c r="DU11" s="196"/>
      <c r="DV11" s="197"/>
      <c r="DW11" s="196"/>
      <c r="DX11" s="197"/>
      <c r="DY11" s="135"/>
      <c r="DZ11" s="136"/>
      <c r="EA11" s="19"/>
    </row>
    <row r="12" spans="1:131" ht="26.4" x14ac:dyDescent="0.25">
      <c r="A12" s="54"/>
      <c r="B12" s="18" t="s">
        <v>13</v>
      </c>
      <c r="C12" s="196">
        <v>30</v>
      </c>
      <c r="D12" s="227"/>
      <c r="E12" s="196">
        <v>30</v>
      </c>
      <c r="F12" s="197"/>
      <c r="G12" s="196">
        <v>4</v>
      </c>
      <c r="H12" s="227"/>
      <c r="I12" s="196">
        <v>30</v>
      </c>
      <c r="J12" s="197"/>
      <c r="K12" s="196">
        <v>30</v>
      </c>
      <c r="L12" s="197"/>
      <c r="M12" s="196"/>
      <c r="N12" s="227"/>
      <c r="O12" s="196">
        <v>30</v>
      </c>
      <c r="P12" s="197"/>
      <c r="Q12" s="196"/>
      <c r="R12" s="227"/>
      <c r="S12" s="196">
        <v>30</v>
      </c>
      <c r="T12" s="197"/>
      <c r="U12" s="196"/>
      <c r="V12" s="197"/>
      <c r="W12" s="196">
        <v>8</v>
      </c>
      <c r="X12" s="197"/>
      <c r="Y12" s="196">
        <v>8</v>
      </c>
      <c r="Z12" s="197"/>
      <c r="AA12" s="196">
        <v>8</v>
      </c>
      <c r="AB12" s="197"/>
      <c r="AC12" s="196">
        <v>8</v>
      </c>
      <c r="AD12" s="197"/>
      <c r="AE12" s="196"/>
      <c r="AF12" s="197"/>
      <c r="AG12" s="196">
        <v>4</v>
      </c>
      <c r="AH12" s="197"/>
      <c r="AI12" s="196"/>
      <c r="AJ12" s="197"/>
      <c r="AK12" s="196">
        <v>4</v>
      </c>
      <c r="AL12" s="197"/>
      <c r="AM12" s="196">
        <v>4</v>
      </c>
      <c r="AN12" s="197"/>
      <c r="AO12" s="196">
        <v>4</v>
      </c>
      <c r="AP12" s="197"/>
      <c r="AQ12" s="196">
        <v>4</v>
      </c>
      <c r="AR12" s="197"/>
      <c r="AS12" s="196">
        <v>2</v>
      </c>
      <c r="AT12" s="197"/>
      <c r="AU12" s="196">
        <v>8</v>
      </c>
      <c r="AV12" s="197"/>
      <c r="AW12" s="196">
        <v>30</v>
      </c>
      <c r="AX12" s="197"/>
      <c r="AY12" s="196"/>
      <c r="AZ12" s="197"/>
      <c r="BA12" s="196">
        <v>1</v>
      </c>
      <c r="BB12" s="197"/>
      <c r="BC12" s="196"/>
      <c r="BD12" s="197"/>
      <c r="BE12" s="196"/>
      <c r="BF12" s="197"/>
      <c r="BG12" s="196"/>
      <c r="BH12" s="197"/>
      <c r="BI12" s="196"/>
      <c r="BJ12" s="197"/>
      <c r="BK12" s="196"/>
      <c r="BL12" s="197"/>
      <c r="BM12" s="196">
        <v>30</v>
      </c>
      <c r="BN12" s="197"/>
      <c r="BO12" s="196"/>
      <c r="BP12" s="197"/>
      <c r="BQ12" s="196"/>
      <c r="BR12" s="197"/>
      <c r="BS12" s="196">
        <v>4</v>
      </c>
      <c r="BT12" s="197"/>
      <c r="BU12" s="196">
        <v>4</v>
      </c>
      <c r="BV12" s="197"/>
      <c r="BW12" s="196">
        <v>2</v>
      </c>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196"/>
      <c r="DT12" s="197"/>
      <c r="DU12" s="196"/>
      <c r="DV12" s="197"/>
      <c r="DW12" s="196"/>
      <c r="DX12" s="197"/>
      <c r="DY12" s="135"/>
      <c r="DZ12" s="136"/>
      <c r="EA12" s="20"/>
    </row>
    <row r="13" spans="1:13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5">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5">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5">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5">
      <c r="A52" s="152"/>
    </row>
  </sheetData>
  <mergeCells count="571">
    <mergeCell ref="Y5:Z5"/>
    <mergeCell ref="AC7:AD7"/>
    <mergeCell ref="W6:X6"/>
    <mergeCell ref="Y6:Z6"/>
    <mergeCell ref="S5:T5"/>
    <mergeCell ref="AC6:AD6"/>
    <mergeCell ref="AA5:AB5"/>
    <mergeCell ref="BI6:BJ6"/>
    <mergeCell ref="BI7:BJ7"/>
    <mergeCell ref="W7:X7"/>
    <mergeCell ref="Y7:Z7"/>
    <mergeCell ref="U7:V7"/>
    <mergeCell ref="S7:T7"/>
    <mergeCell ref="AA6:AB6"/>
    <mergeCell ref="AA7:AB7"/>
    <mergeCell ref="AG5:AH5"/>
    <mergeCell ref="AI5:AJ5"/>
    <mergeCell ref="BE6:BF6"/>
    <mergeCell ref="AY6:AZ6"/>
    <mergeCell ref="AY7:AZ7"/>
    <mergeCell ref="BE7:BF7"/>
    <mergeCell ref="AS6:AT6"/>
    <mergeCell ref="AO12:AP12"/>
    <mergeCell ref="AS12:AT12"/>
    <mergeCell ref="AU11:AV11"/>
    <mergeCell ref="AU10:AV10"/>
    <mergeCell ref="K4:L4"/>
    <mergeCell ref="K5:L5"/>
    <mergeCell ref="K6:L6"/>
    <mergeCell ref="K7:L7"/>
    <mergeCell ref="K8:L8"/>
    <mergeCell ref="K9:L9"/>
    <mergeCell ref="AE6:AF6"/>
    <mergeCell ref="AE7:AF7"/>
    <mergeCell ref="AO5:AP5"/>
    <mergeCell ref="AE5:AF5"/>
    <mergeCell ref="AM5:AN5"/>
    <mergeCell ref="AC5:AD5"/>
    <mergeCell ref="W5:X5"/>
    <mergeCell ref="AM12:AN12"/>
    <mergeCell ref="AQ6:AR6"/>
    <mergeCell ref="AQ7:AR7"/>
    <mergeCell ref="AO6:AP6"/>
    <mergeCell ref="AO7:AP7"/>
    <mergeCell ref="AQ12:AR12"/>
    <mergeCell ref="AU12:AV12"/>
    <mergeCell ref="AY10:AZ10"/>
    <mergeCell ref="AY11:AZ11"/>
    <mergeCell ref="AY9:AZ9"/>
    <mergeCell ref="AM7:AN7"/>
    <mergeCell ref="BA8:BB8"/>
    <mergeCell ref="AY8:AZ8"/>
    <mergeCell ref="AU7:AV7"/>
    <mergeCell ref="AU8:AV8"/>
    <mergeCell ref="AS7:AT7"/>
    <mergeCell ref="AS8:AT8"/>
    <mergeCell ref="AQ8:AR8"/>
    <mergeCell ref="AO9:AP9"/>
    <mergeCell ref="AW7:AX7"/>
    <mergeCell ref="AW10:AX10"/>
    <mergeCell ref="AW11:AX11"/>
    <mergeCell ref="AQ11:AR11"/>
    <mergeCell ref="AO11:AP11"/>
    <mergeCell ref="AS11:AT11"/>
    <mergeCell ref="AO8:AP8"/>
    <mergeCell ref="AQ9:AR9"/>
    <mergeCell ref="AQ10:AR10"/>
    <mergeCell ref="AO10:AP10"/>
    <mergeCell ref="AS10:AT10"/>
    <mergeCell ref="AS9:AT9"/>
    <mergeCell ref="BW12:BX12"/>
    <mergeCell ref="BS9:BT9"/>
    <mergeCell ref="BK9:BL9"/>
    <mergeCell ref="BM8:BN8"/>
    <mergeCell ref="BM9:BN9"/>
    <mergeCell ref="BO8:BP8"/>
    <mergeCell ref="BO9:BP9"/>
    <mergeCell ref="BU12:BV12"/>
    <mergeCell ref="BQ12:BR12"/>
    <mergeCell ref="BU9:BV9"/>
    <mergeCell ref="BU8:BV8"/>
    <mergeCell ref="BM12:BN12"/>
    <mergeCell ref="BS8:BT8"/>
    <mergeCell ref="BO11:BP11"/>
    <mergeCell ref="BM11:BN11"/>
    <mergeCell ref="BQ11:BR11"/>
    <mergeCell ref="BK11:BL11"/>
    <mergeCell ref="BQ9:BR9"/>
    <mergeCell ref="BE9:BF9"/>
    <mergeCell ref="BG10:BH10"/>
    <mergeCell ref="BI9:BJ9"/>
    <mergeCell ref="BG9:BH9"/>
    <mergeCell ref="DC5:DD5"/>
    <mergeCell ref="DA5:DB5"/>
    <mergeCell ref="CO5:CP5"/>
    <mergeCell ref="CU5:CV5"/>
    <mergeCell ref="BS6:BT6"/>
    <mergeCell ref="CC6:CD6"/>
    <mergeCell ref="CM6:CN6"/>
    <mergeCell ref="CM5:CN5"/>
    <mergeCell ref="BU6:BV6"/>
    <mergeCell ref="CS9:CT9"/>
    <mergeCell ref="CS8:CT8"/>
    <mergeCell ref="CM9:CN9"/>
    <mergeCell ref="CG6:CH6"/>
    <mergeCell ref="CO7:CP7"/>
    <mergeCell ref="CO6:CP6"/>
    <mergeCell ref="CO10:CP10"/>
    <mergeCell ref="BM7:BN7"/>
    <mergeCell ref="BO6:BP6"/>
    <mergeCell ref="CC9:CD9"/>
    <mergeCell ref="DY5:DZ5"/>
    <mergeCell ref="DW5:DX5"/>
    <mergeCell ref="DO5:DP5"/>
    <mergeCell ref="DK5:DL5"/>
    <mergeCell ref="CW5:CX5"/>
    <mergeCell ref="BY5:BZ5"/>
    <mergeCell ref="CS5:CT5"/>
    <mergeCell ref="CS7:CT7"/>
    <mergeCell ref="DU5:DV5"/>
    <mergeCell ref="DS5:DT5"/>
    <mergeCell ref="DQ5:DR5"/>
    <mergeCell ref="CU7:CV7"/>
    <mergeCell ref="CW7:CX7"/>
    <mergeCell ref="CK5:CL5"/>
    <mergeCell ref="DU7:DV7"/>
    <mergeCell ref="DW6:DX6"/>
    <mergeCell ref="DU6:DV6"/>
    <mergeCell ref="DA7:DB7"/>
    <mergeCell ref="DY7:DZ7"/>
    <mergeCell ref="DG5:DH5"/>
    <mergeCell ref="CQ6:CR6"/>
    <mergeCell ref="DA6:DB6"/>
    <mergeCell ref="CS6:CT6"/>
    <mergeCell ref="CY7:CZ7"/>
    <mergeCell ref="BG11:BH11"/>
    <mergeCell ref="BI12:BJ12"/>
    <mergeCell ref="BI11:BJ11"/>
    <mergeCell ref="BI10:BJ10"/>
    <mergeCell ref="BA12:BB12"/>
    <mergeCell ref="BE10:BF10"/>
    <mergeCell ref="BE11:BF11"/>
    <mergeCell ref="BU11:BV11"/>
    <mergeCell ref="BU10:BV10"/>
    <mergeCell ref="BO12:BP12"/>
    <mergeCell ref="BS10:BT10"/>
    <mergeCell ref="BG12:BH12"/>
    <mergeCell ref="BM10:BN10"/>
    <mergeCell ref="BK12:BL12"/>
    <mergeCell ref="BS12:BT12"/>
    <mergeCell ref="BA11:BB11"/>
    <mergeCell ref="BQ10:BR10"/>
    <mergeCell ref="BO10:BP10"/>
    <mergeCell ref="BE12:BF12"/>
    <mergeCell ref="BS11:BT11"/>
    <mergeCell ref="BA10:BB10"/>
    <mergeCell ref="CW11:CX11"/>
    <mergeCell ref="CO11:CP11"/>
    <mergeCell ref="CO9:CP9"/>
    <mergeCell ref="BU7:BV7"/>
    <mergeCell ref="BY6:BZ6"/>
    <mergeCell ref="BY7:BZ7"/>
    <mergeCell ref="CG12:CH12"/>
    <mergeCell ref="BY8:BZ8"/>
    <mergeCell ref="CE9:CF9"/>
    <mergeCell ref="CK10:CL10"/>
    <mergeCell ref="CA7:CB7"/>
    <mergeCell ref="CA12:CB12"/>
    <mergeCell ref="CC10:CD10"/>
    <mergeCell ref="CI8:CJ8"/>
    <mergeCell ref="CK9:CL9"/>
    <mergeCell ref="CI6:CJ6"/>
    <mergeCell ref="CK6:CL6"/>
    <mergeCell ref="CG7:CH7"/>
    <mergeCell ref="CI7:CJ7"/>
    <mergeCell ref="BW7:BX7"/>
    <mergeCell ref="BW6:BX6"/>
    <mergeCell ref="BW10:BX10"/>
    <mergeCell ref="BW9:BX9"/>
    <mergeCell ref="CE7:CF7"/>
    <mergeCell ref="BY11:BZ11"/>
    <mergeCell ref="CU9:CV9"/>
    <mergeCell ref="CI10:CJ10"/>
    <mergeCell ref="BY9:BZ9"/>
    <mergeCell ref="CI9:CJ9"/>
    <mergeCell ref="CG8:CH8"/>
    <mergeCell ref="CE12:CF12"/>
    <mergeCell ref="CS12:CT12"/>
    <mergeCell ref="CQ12:CR12"/>
    <mergeCell ref="CK8:CL8"/>
    <mergeCell ref="CG9:CH9"/>
    <mergeCell ref="CG10:CH10"/>
    <mergeCell ref="CG11:CH11"/>
    <mergeCell ref="CI12:CJ12"/>
    <mergeCell ref="CA9:CB9"/>
    <mergeCell ref="CA11:CB11"/>
    <mergeCell ref="CA10:CB10"/>
    <mergeCell ref="CE11:CF11"/>
    <mergeCell ref="CQ10:CR10"/>
    <mergeCell ref="CC12:CD12"/>
    <mergeCell ref="CK11:CL11"/>
    <mergeCell ref="BY12:BZ12"/>
    <mergeCell ref="CQ11:CR11"/>
    <mergeCell ref="CS10:CT10"/>
    <mergeCell ref="DO12:DP12"/>
    <mergeCell ref="DQ12:DR12"/>
    <mergeCell ref="DQ6:DR6"/>
    <mergeCell ref="DQ8:DR8"/>
    <mergeCell ref="DQ9:DR9"/>
    <mergeCell ref="DO6:DP6"/>
    <mergeCell ref="DO9:DP9"/>
    <mergeCell ref="DM12:DN12"/>
    <mergeCell ref="DE12:DF12"/>
    <mergeCell ref="DE10:DF10"/>
    <mergeCell ref="DK12:DL12"/>
    <mergeCell ref="DG11:DH11"/>
    <mergeCell ref="DG6:DH6"/>
    <mergeCell ref="DC12:DD12"/>
    <mergeCell ref="CU11:CV11"/>
    <mergeCell ref="CU12:CV12"/>
    <mergeCell ref="CE8:CF8"/>
    <mergeCell ref="DK10:DL10"/>
    <mergeCell ref="DG12:DH12"/>
    <mergeCell ref="DC11:DD11"/>
    <mergeCell ref="BW11:BX11"/>
    <mergeCell ref="CM11:CN11"/>
    <mergeCell ref="CW12:CX12"/>
    <mergeCell ref="DE11:DF11"/>
    <mergeCell ref="CO12:CP12"/>
    <mergeCell ref="CE10:CF10"/>
    <mergeCell ref="CC11:CD11"/>
    <mergeCell ref="DI12:DJ12"/>
    <mergeCell ref="CS11:CT11"/>
    <mergeCell ref="DC10:DD10"/>
    <mergeCell ref="CI11:CJ11"/>
    <mergeCell ref="CM12:CN12"/>
    <mergeCell ref="CK12:CL12"/>
    <mergeCell ref="CM10:CN10"/>
    <mergeCell ref="DI11:DJ11"/>
    <mergeCell ref="DI10:DJ10"/>
    <mergeCell ref="BW8:BX8"/>
    <mergeCell ref="W11:X11"/>
    <mergeCell ref="AG11:AH11"/>
    <mergeCell ref="AK9:AL9"/>
    <mergeCell ref="AG7:AH7"/>
    <mergeCell ref="W8:X8"/>
    <mergeCell ref="Y8:Z8"/>
    <mergeCell ref="AA8:AB8"/>
    <mergeCell ref="AI6:AJ6"/>
    <mergeCell ref="AI7:AJ7"/>
    <mergeCell ref="AI8:AJ8"/>
    <mergeCell ref="U11:V11"/>
    <mergeCell ref="W12:X12"/>
    <mergeCell ref="AI9:AJ9"/>
    <mergeCell ref="AI10:AJ10"/>
    <mergeCell ref="AI11:AJ11"/>
    <mergeCell ref="AK10:AL10"/>
    <mergeCell ref="AE11:AF11"/>
    <mergeCell ref="AK11:AL11"/>
    <mergeCell ref="AK12:AL12"/>
    <mergeCell ref="AA11:AB11"/>
    <mergeCell ref="AA12:AB12"/>
    <mergeCell ref="AI12:AJ12"/>
    <mergeCell ref="AA9:AB9"/>
    <mergeCell ref="AA10:AB10"/>
    <mergeCell ref="AE12:AF12"/>
    <mergeCell ref="AG12:AH12"/>
    <mergeCell ref="AC11:AD11"/>
    <mergeCell ref="AC12:AD12"/>
    <mergeCell ref="W9:X9"/>
    <mergeCell ref="Y12:Z12"/>
    <mergeCell ref="Y10:Z10"/>
    <mergeCell ref="Y11:Z11"/>
    <mergeCell ref="Y9:Z9"/>
    <mergeCell ref="U12:V12"/>
    <mergeCell ref="DW12:DX12"/>
    <mergeCell ref="DW10:DX10"/>
    <mergeCell ref="DU12:DV12"/>
    <mergeCell ref="DU10:DV10"/>
    <mergeCell ref="AM11:AN11"/>
    <mergeCell ref="AM10:AN10"/>
    <mergeCell ref="W10:X10"/>
    <mergeCell ref="AM6:AN6"/>
    <mergeCell ref="AC10:AD10"/>
    <mergeCell ref="AG6:AH6"/>
    <mergeCell ref="AK6:AL6"/>
    <mergeCell ref="AG9:AH9"/>
    <mergeCell ref="AK7:AL7"/>
    <mergeCell ref="AE9:AF9"/>
    <mergeCell ref="AE10:AF10"/>
    <mergeCell ref="AG10:AH10"/>
    <mergeCell ref="AC9:AD9"/>
    <mergeCell ref="AE8:AF8"/>
    <mergeCell ref="AK8:AL8"/>
    <mergeCell ref="AG8:AH8"/>
    <mergeCell ref="AC8:AD8"/>
    <mergeCell ref="AM9:AN9"/>
    <mergeCell ref="DU11:DV11"/>
    <mergeCell ref="DU9:DV9"/>
    <mergeCell ref="DW11:DX11"/>
    <mergeCell ref="DW7:DX7"/>
    <mergeCell ref="DS6:DT6"/>
    <mergeCell ref="DE5:DF5"/>
    <mergeCell ref="DO7:DP7"/>
    <mergeCell ref="DQ7:DR7"/>
    <mergeCell ref="DI5:DJ5"/>
    <mergeCell ref="DM6:DN6"/>
    <mergeCell ref="DI6:DJ6"/>
    <mergeCell ref="DK6:DL6"/>
    <mergeCell ref="DG10:DH10"/>
    <mergeCell ref="DE9:DF9"/>
    <mergeCell ref="DE7:DF7"/>
    <mergeCell ref="DI8:DJ8"/>
    <mergeCell ref="DK8:DL8"/>
    <mergeCell ref="DW8:DX8"/>
    <mergeCell ref="DG7:DH7"/>
    <mergeCell ref="DI7:DJ7"/>
    <mergeCell ref="DE6:DF6"/>
    <mergeCell ref="DW9:DX9"/>
    <mergeCell ref="DE8:DF8"/>
    <mergeCell ref="DG8:DH8"/>
    <mergeCell ref="DI9:DJ9"/>
    <mergeCell ref="DM8:DN8"/>
    <mergeCell ref="DS12:DT12"/>
    <mergeCell ref="CO8:CP8"/>
    <mergeCell ref="CQ5:CR5"/>
    <mergeCell ref="DA12:DB12"/>
    <mergeCell ref="DA11:DB11"/>
    <mergeCell ref="DA10:DB10"/>
    <mergeCell ref="DA9:DB9"/>
    <mergeCell ref="CU6:CV6"/>
    <mergeCell ref="DS11:DT11"/>
    <mergeCell ref="DS9:DT9"/>
    <mergeCell ref="DS10:DT10"/>
    <mergeCell ref="DM10:DN10"/>
    <mergeCell ref="DQ10:DR10"/>
    <mergeCell ref="DQ11:DR11"/>
    <mergeCell ref="DM9:DN9"/>
    <mergeCell ref="DM11:DN11"/>
    <mergeCell ref="DS7:DT7"/>
    <mergeCell ref="DO10:DP10"/>
    <mergeCell ref="DO11:DP11"/>
    <mergeCell ref="DK11:DL11"/>
    <mergeCell ref="DK7:DL7"/>
    <mergeCell ref="CW9:CX9"/>
    <mergeCell ref="CW10:CX10"/>
    <mergeCell ref="DC9:DD9"/>
    <mergeCell ref="CY12:CZ12"/>
    <mergeCell ref="CY10:CZ10"/>
    <mergeCell ref="CY6:CZ6"/>
    <mergeCell ref="CY11:CZ11"/>
    <mergeCell ref="CY9:CZ9"/>
    <mergeCell ref="CQ9:CR9"/>
    <mergeCell ref="AU6:AV6"/>
    <mergeCell ref="BW5:BX5"/>
    <mergeCell ref="CA6:CB6"/>
    <mergeCell ref="BG7:BH7"/>
    <mergeCell ref="CQ7:CR7"/>
    <mergeCell ref="CU8:CV8"/>
    <mergeCell ref="CM8:CN8"/>
    <mergeCell ref="CY8:CZ8"/>
    <mergeCell ref="BQ8:BR8"/>
    <mergeCell ref="BI8:BJ8"/>
    <mergeCell ref="BA9:BB9"/>
    <mergeCell ref="AU9:AV9"/>
    <mergeCell ref="AW9:AX9"/>
    <mergeCell ref="BC12:BD12"/>
    <mergeCell ref="BC11:BD11"/>
    <mergeCell ref="AY12:AZ12"/>
    <mergeCell ref="AW12:AX12"/>
    <mergeCell ref="BK10:BL10"/>
    <mergeCell ref="DM5:DN5"/>
    <mergeCell ref="BM5:BN5"/>
    <mergeCell ref="BO5:BP5"/>
    <mergeCell ref="BS5:BT5"/>
    <mergeCell ref="AS5:AT5"/>
    <mergeCell ref="BU5:BV5"/>
    <mergeCell ref="AK5:AL5"/>
    <mergeCell ref="CI5:CJ5"/>
    <mergeCell ref="AU5:AV5"/>
    <mergeCell ref="AY5:AZ5"/>
    <mergeCell ref="CY5:CZ5"/>
    <mergeCell ref="BC5:BD5"/>
    <mergeCell ref="BG5:BH5"/>
    <mergeCell ref="BE5:BF5"/>
    <mergeCell ref="BK5:BL5"/>
    <mergeCell ref="BI5:BJ5"/>
    <mergeCell ref="AW5:AX5"/>
    <mergeCell ref="BA5:BB5"/>
    <mergeCell ref="CA5:CB5"/>
    <mergeCell ref="CC5:CD5"/>
    <mergeCell ref="AQ5:AR5"/>
    <mergeCell ref="CE5:CF5"/>
    <mergeCell ref="BQ5:BR5"/>
    <mergeCell ref="CG5:CH5"/>
    <mergeCell ref="DY8:DZ8"/>
    <mergeCell ref="DM7:DN7"/>
    <mergeCell ref="BC6:BD6"/>
    <mergeCell ref="BC8:BD8"/>
    <mergeCell ref="BK8:BL8"/>
    <mergeCell ref="BG8:BH8"/>
    <mergeCell ref="BC10:BD10"/>
    <mergeCell ref="BC9:BD9"/>
    <mergeCell ref="BC7:BD7"/>
    <mergeCell ref="BE8:BF8"/>
    <mergeCell ref="BG6:BH6"/>
    <mergeCell ref="DO8:DP8"/>
    <mergeCell ref="DK9:DL9"/>
    <mergeCell ref="DG9:DH9"/>
    <mergeCell ref="DS8:DT8"/>
    <mergeCell ref="DU8:DV8"/>
    <mergeCell ref="CU10:CV10"/>
    <mergeCell ref="CW6:CX6"/>
    <mergeCell ref="DC6:DD6"/>
    <mergeCell ref="CW8:CX8"/>
    <mergeCell ref="BY10:BZ10"/>
    <mergeCell ref="BS7:BT7"/>
    <mergeCell ref="BQ7:BR7"/>
    <mergeCell ref="BM6:BN6"/>
    <mergeCell ref="M5:N5"/>
    <mergeCell ref="M6:N6"/>
    <mergeCell ref="M7:N7"/>
    <mergeCell ref="M8:N8"/>
    <mergeCell ref="O5:P5"/>
    <mergeCell ref="U5:V5"/>
    <mergeCell ref="S6:T6"/>
    <mergeCell ref="U6:V6"/>
    <mergeCell ref="Q8:R8"/>
    <mergeCell ref="O6:P6"/>
    <mergeCell ref="AW8:AX8"/>
    <mergeCell ref="BA7:BB7"/>
    <mergeCell ref="BO7:BP7"/>
    <mergeCell ref="BK6:BL6"/>
    <mergeCell ref="BK7:BL7"/>
    <mergeCell ref="BQ6:BR6"/>
    <mergeCell ref="AM8:AN8"/>
    <mergeCell ref="BA6:BB6"/>
    <mergeCell ref="DC7:DD7"/>
    <mergeCell ref="CE6:CF6"/>
    <mergeCell ref="CK7:CL7"/>
    <mergeCell ref="CM7:CN7"/>
    <mergeCell ref="CA8:CB8"/>
    <mergeCell ref="CC8:CD8"/>
    <mergeCell ref="CC7:CD7"/>
    <mergeCell ref="DA8:DB8"/>
    <mergeCell ref="CQ8:CR8"/>
    <mergeCell ref="DC8:DD8"/>
    <mergeCell ref="AW6:AX6"/>
    <mergeCell ref="S10:T10"/>
    <mergeCell ref="C12:D12"/>
    <mergeCell ref="G11:H11"/>
    <mergeCell ref="G12:H12"/>
    <mergeCell ref="E11:F11"/>
    <mergeCell ref="E12:F12"/>
    <mergeCell ref="M12:N12"/>
    <mergeCell ref="C11:D11"/>
    <mergeCell ref="I11:J11"/>
    <mergeCell ref="I12:J12"/>
    <mergeCell ref="M11:N11"/>
    <mergeCell ref="K11:L11"/>
    <mergeCell ref="K12:L12"/>
    <mergeCell ref="S11:T11"/>
    <mergeCell ref="S12:T12"/>
    <mergeCell ref="O12:P12"/>
    <mergeCell ref="Q10:R10"/>
    <mergeCell ref="Q11:R11"/>
    <mergeCell ref="Q12:R12"/>
    <mergeCell ref="O10:P10"/>
    <mergeCell ref="O11:P11"/>
    <mergeCell ref="G10:H10"/>
    <mergeCell ref="E10:F10"/>
    <mergeCell ref="C10:D10"/>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C6:D6"/>
    <mergeCell ref="E9:F9"/>
    <mergeCell ref="G6:H6"/>
    <mergeCell ref="G7:H7"/>
    <mergeCell ref="C9:D9"/>
    <mergeCell ref="C7:D7"/>
    <mergeCell ref="E7:F7"/>
    <mergeCell ref="G8:H8"/>
    <mergeCell ref="E6:F6"/>
    <mergeCell ref="M4:N4"/>
    <mergeCell ref="I10:J10"/>
    <mergeCell ref="S4:T4"/>
    <mergeCell ref="U4:V4"/>
    <mergeCell ref="O4:P4"/>
    <mergeCell ref="AA4:AB4"/>
    <mergeCell ref="Q4:R4"/>
    <mergeCell ref="W4:X4"/>
    <mergeCell ref="Y4:Z4"/>
    <mergeCell ref="M10:N10"/>
    <mergeCell ref="U10:V10"/>
    <mergeCell ref="Q5:R5"/>
    <mergeCell ref="Q6:R6"/>
    <mergeCell ref="Q7:R7"/>
    <mergeCell ref="O7:P7"/>
    <mergeCell ref="M9:N9"/>
    <mergeCell ref="Q9:R9"/>
    <mergeCell ref="O8:P8"/>
    <mergeCell ref="O9:P9"/>
    <mergeCell ref="U8:V8"/>
    <mergeCell ref="U9:V9"/>
    <mergeCell ref="S8:T8"/>
    <mergeCell ref="S9:T9"/>
    <mergeCell ref="K10:L10"/>
    <mergeCell ref="AC4:AD4"/>
    <mergeCell ref="AE4:AF4"/>
    <mergeCell ref="AM4:AN4"/>
    <mergeCell ref="AK4:AL4"/>
    <mergeCell ref="AO4:AP4"/>
    <mergeCell ref="AQ4:AR4"/>
    <mergeCell ref="AG4:AH4"/>
    <mergeCell ref="AS4:AT4"/>
    <mergeCell ref="AI4:AJ4"/>
    <mergeCell ref="BA4:BB4"/>
    <mergeCell ref="BC4:BD4"/>
    <mergeCell ref="AU4:AV4"/>
    <mergeCell ref="AW4:AX4"/>
    <mergeCell ref="AY4:AZ4"/>
    <mergeCell ref="BG4:BH4"/>
    <mergeCell ref="BI4:BJ4"/>
    <mergeCell ref="BK4:BL4"/>
    <mergeCell ref="BE4:BF4"/>
    <mergeCell ref="BM4:BN4"/>
    <mergeCell ref="BO4:BP4"/>
    <mergeCell ref="BS4:BT4"/>
    <mergeCell ref="BU4:BV4"/>
    <mergeCell ref="BW4:BX4"/>
    <mergeCell ref="DM4:DN4"/>
    <mergeCell ref="DO4:DP4"/>
    <mergeCell ref="BQ4:BR4"/>
    <mergeCell ref="CA4:CB4"/>
    <mergeCell ref="CC4:CD4"/>
    <mergeCell ref="CE4:CF4"/>
    <mergeCell ref="CG4:CH4"/>
    <mergeCell ref="CI4:CJ4"/>
    <mergeCell ref="CK4:CL4"/>
    <mergeCell ref="BY4:BZ4"/>
    <mergeCell ref="DW4:DX4"/>
    <mergeCell ref="DY4:DZ4"/>
    <mergeCell ref="CU4:CV4"/>
    <mergeCell ref="DA4:DB4"/>
    <mergeCell ref="DS4:DT4"/>
    <mergeCell ref="DE4:DF4"/>
    <mergeCell ref="CW4:CX4"/>
    <mergeCell ref="DC4:DD4"/>
    <mergeCell ref="CM4:CN4"/>
    <mergeCell ref="DI4:DJ4"/>
    <mergeCell ref="DG4:DH4"/>
    <mergeCell ref="CS4:CT4"/>
    <mergeCell ref="DQ4:DR4"/>
    <mergeCell ref="DU4:DV4"/>
    <mergeCell ref="CY4:CZ4"/>
    <mergeCell ref="DK4:DL4"/>
    <mergeCell ref="CO4:CP4"/>
    <mergeCell ref="CQ4:CR4"/>
  </mergeCells>
  <phoneticPr fontId="0" type="noConversion"/>
  <conditionalFormatting sqref="BX45">
    <cfRule type="cellIs" dxfId="1828"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827" priority="10" stopIfTrue="1" operator="lessThan">
      <formula>F$12</formula>
    </cfRule>
  </conditionalFormatting>
  <conditionalFormatting sqref="F46 H46 J46 T46 V46 N46 R46 X46 Z46 P46 AB46">
    <cfRule type="cellIs" dxfId="1826" priority="11" stopIfTrue="1" operator="greaterThan">
      <formula>F10</formula>
    </cfRule>
  </conditionalFormatting>
  <conditionalFormatting sqref="F47 H47 J47 T47 V47 N47 R47 X47 Z47 P47 AB47">
    <cfRule type="cellIs" dxfId="1825"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824"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823"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822" priority="15" stopIfTrue="1">
      <formula>AND(NOT(ISBLANK(C$8)),C14&gt;C$8)</formula>
    </cfRule>
    <cfRule type="expression" dxfId="1821"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820" priority="17" stopIfTrue="1" operator="greaterThan">
      <formula>$C$6</formula>
    </cfRule>
  </conditionalFormatting>
  <conditionalFormatting sqref="AG47 CY47">
    <cfRule type="cellIs" dxfId="1819"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818" priority="19" stopIfTrue="1" operator="lessThan">
      <formula>$C$12</formula>
    </cfRule>
  </conditionalFormatting>
  <conditionalFormatting sqref="CZ47">
    <cfRule type="cellIs" dxfId="1817" priority="20" stopIfTrue="1" operator="greaterThan">
      <formula>#REF!</formula>
    </cfRule>
  </conditionalFormatting>
  <conditionalFormatting sqref="AQ47:AR47">
    <cfRule type="cellIs" dxfId="1816" priority="21" stopIfTrue="1" operator="greaterThan">
      <formula>#REF!</formula>
    </cfRule>
  </conditionalFormatting>
  <conditionalFormatting sqref="AH47">
    <cfRule type="cellIs" dxfId="1815" priority="22" stopIfTrue="1" operator="greaterThan">
      <formula>#REF!</formula>
    </cfRule>
  </conditionalFormatting>
  <conditionalFormatting sqref="L45">
    <cfRule type="cellIs" dxfId="1814" priority="1" stopIfTrue="1" operator="lessThan">
      <formula>L$12</formula>
    </cfRule>
  </conditionalFormatting>
  <conditionalFormatting sqref="L46">
    <cfRule type="cellIs" dxfId="1813" priority="2" stopIfTrue="1" operator="greaterThan">
      <formula>L10</formula>
    </cfRule>
  </conditionalFormatting>
  <conditionalFormatting sqref="L47">
    <cfRule type="cellIs" dxfId="1812" priority="3" stopIfTrue="1" operator="greaterThan">
      <formula>L10</formula>
    </cfRule>
  </conditionalFormatting>
  <conditionalFormatting sqref="K14:K44">
    <cfRule type="expression" dxfId="1811" priority="4" stopIfTrue="1">
      <formula>AND(NOT(ISBLANK(K$8)),K14&gt;K$8)</formula>
    </cfRule>
    <cfRule type="expression" dxfId="1810" priority="5" stopIfTrue="1">
      <formula>AND(NOT(ISBLANK(K$8)),K14&lt;K$9,NOT(ISBLANK(K14)))</formula>
    </cfRule>
  </conditionalFormatting>
  <conditionalFormatting sqref="K46">
    <cfRule type="cellIs" dxfId="1809" priority="6" stopIfTrue="1" operator="greaterThan">
      <formula>$C$6</formula>
    </cfRule>
  </conditionalFormatting>
  <conditionalFormatting sqref="K45">
    <cfRule type="cellIs" dxfId="1808"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xr:uid="{00000000-0002-0000-02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ColWidth="9.109375" defaultRowHeight="13.2" x14ac:dyDescent="0.25"/>
  <cols>
    <col min="1" max="1" width="7.88671875" style="2" customWidth="1"/>
    <col min="2" max="2" width="12.5546875" style="2" customWidth="1"/>
    <col min="3" max="3" width="9.6640625" style="2" hidden="1" customWidth="1"/>
    <col min="4" max="4" width="18.6640625" style="2" hidden="1" customWidth="1"/>
    <col min="5" max="5" width="9.6640625" style="2" customWidth="1"/>
    <col min="6" max="6" width="18.6640625" style="2" customWidth="1"/>
    <col min="7" max="7" width="9.6640625" style="2" customWidth="1"/>
    <col min="8" max="8" width="18.6640625" style="2" customWidth="1"/>
    <col min="9" max="9" width="9.6640625" style="2" customWidth="1"/>
    <col min="10" max="10" width="18.6640625" style="2" customWidth="1"/>
    <col min="11" max="11" width="9.664062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hidden="1" customWidth="1"/>
    <col min="20" max="20" width="18.6640625" style="2" hidden="1"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hidden="1" customWidth="1"/>
    <col min="44" max="44" width="18.6640625" style="2" hidden="1" customWidth="1"/>
    <col min="45" max="45" width="9.6640625" style="2" customWidth="1"/>
    <col min="46" max="46" width="18.6640625" style="2" customWidth="1"/>
    <col min="47" max="47" width="9.6640625" style="2" hidden="1" customWidth="1"/>
    <col min="48" max="48" width="18.6640625" style="2" hidden="1"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customWidth="1"/>
    <col min="56" max="56" width="18.6640625" style="2" customWidth="1"/>
    <col min="57" max="57" width="9.6640625" style="2" customWidth="1"/>
    <col min="58" max="58" width="18.6640625" style="2" customWidth="1"/>
    <col min="59" max="59" width="9.6640625" style="2" customWidth="1"/>
    <col min="60" max="60" width="18.6640625" style="2" customWidth="1"/>
    <col min="61" max="61" width="9.6640625" style="2" customWidth="1"/>
    <col min="62" max="62" width="18.6640625" style="2"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8.6640625" style="2" hidden="1" customWidth="1"/>
    <col min="108" max="108" width="18.6640625" style="2" hidden="1" customWidth="1"/>
    <col min="109" max="109" width="9.6640625" style="2" hidden="1" customWidth="1"/>
    <col min="110" max="110" width="18.6640625" style="2" hidden="1" customWidth="1"/>
    <col min="111" max="111" width="9.6640625" style="2" hidden="1" customWidth="1"/>
    <col min="112" max="112" width="18.6640625" style="2" hidden="1" customWidth="1"/>
    <col min="113" max="16384" width="9.109375" style="2"/>
  </cols>
  <sheetData>
    <row r="1" spans="1:129" x14ac:dyDescent="0.25">
      <c r="A1" s="87" t="s">
        <v>160</v>
      </c>
      <c r="B1" s="88"/>
      <c r="C1" s="82"/>
      <c r="D1" s="20"/>
      <c r="E1" s="71" t="s">
        <v>157</v>
      </c>
      <c r="F1" s="71" t="str">
        <f>כללי!C8</f>
        <v>איילון</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1" x14ac:dyDescent="0.25">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5">
      <c r="A3" s="20"/>
      <c r="B3" s="20"/>
      <c r="C3" s="20"/>
      <c r="D3" s="20"/>
      <c r="E3" s="20"/>
      <c r="F3" s="20"/>
      <c r="G3" s="20"/>
      <c r="H3" s="20"/>
      <c r="I3" s="20"/>
      <c r="J3" s="20"/>
      <c r="K3" s="20"/>
      <c r="L3" s="20"/>
      <c r="M3" s="20" t="s">
        <v>273</v>
      </c>
      <c r="N3" s="20"/>
      <c r="O3" s="20"/>
      <c r="P3" s="20"/>
      <c r="Q3" s="20"/>
      <c r="R3" s="20"/>
      <c r="S3" s="20"/>
      <c r="T3" s="20"/>
      <c r="U3" s="20"/>
      <c r="V3" s="20"/>
      <c r="W3" s="20"/>
      <c r="X3" s="20"/>
      <c r="Y3" s="20"/>
      <c r="Z3" s="20"/>
      <c r="AA3" s="20"/>
      <c r="AB3" s="20"/>
      <c r="AC3" s="20"/>
      <c r="AD3" s="20"/>
      <c r="AE3" s="20"/>
      <c r="AF3" s="20"/>
      <c r="AG3" s="20"/>
      <c r="AH3" s="20"/>
      <c r="AI3" s="123" t="s">
        <v>274</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5">
      <c r="A4" s="17"/>
      <c r="B4" s="83" t="s">
        <v>161</v>
      </c>
      <c r="C4" s="233">
        <v>7</v>
      </c>
      <c r="D4" s="234"/>
      <c r="E4" s="233">
        <v>16</v>
      </c>
      <c r="F4" s="234"/>
      <c r="G4" s="233">
        <v>20</v>
      </c>
      <c r="H4" s="234"/>
      <c r="I4" s="233">
        <v>18</v>
      </c>
      <c r="J4" s="234"/>
      <c r="K4" s="233">
        <v>21</v>
      </c>
      <c r="L4" s="234"/>
      <c r="M4" s="233">
        <v>23</v>
      </c>
      <c r="N4" s="234"/>
      <c r="O4" s="233">
        <v>98</v>
      </c>
      <c r="P4" s="234"/>
      <c r="Q4" s="233">
        <v>26</v>
      </c>
      <c r="R4" s="234"/>
      <c r="S4" s="233">
        <v>29</v>
      </c>
      <c r="T4" s="234"/>
      <c r="U4" s="233">
        <v>38</v>
      </c>
      <c r="V4" s="234"/>
      <c r="W4" s="233">
        <v>33</v>
      </c>
      <c r="X4" s="234"/>
      <c r="Y4" s="233">
        <v>31</v>
      </c>
      <c r="Z4" s="234"/>
      <c r="AA4" s="233">
        <v>35</v>
      </c>
      <c r="AB4" s="234"/>
      <c r="AC4" s="233">
        <v>37</v>
      </c>
      <c r="AD4" s="234"/>
      <c r="AE4" s="233">
        <v>39</v>
      </c>
      <c r="AF4" s="234"/>
      <c r="AG4" s="233">
        <v>43</v>
      </c>
      <c r="AH4" s="234"/>
      <c r="AI4" s="233">
        <v>45</v>
      </c>
      <c r="AJ4" s="234"/>
      <c r="AK4" s="233">
        <v>40</v>
      </c>
      <c r="AL4" s="234"/>
      <c r="AM4" s="233">
        <v>42</v>
      </c>
      <c r="AN4" s="234"/>
      <c r="AO4" s="233">
        <v>50</v>
      </c>
      <c r="AP4" s="234"/>
      <c r="AQ4" s="233">
        <v>46</v>
      </c>
      <c r="AR4" s="234"/>
      <c r="AS4" s="233">
        <v>47</v>
      </c>
      <c r="AT4" s="234"/>
      <c r="AU4" s="233">
        <v>48</v>
      </c>
      <c r="AV4" s="234"/>
      <c r="AW4" s="233">
        <v>53</v>
      </c>
      <c r="AX4" s="234"/>
      <c r="AY4" s="233">
        <v>61</v>
      </c>
      <c r="AZ4" s="234"/>
      <c r="BA4" s="233">
        <v>54</v>
      </c>
      <c r="BB4" s="234"/>
      <c r="BC4" s="233">
        <v>55</v>
      </c>
      <c r="BD4" s="234"/>
      <c r="BE4" s="233">
        <v>56</v>
      </c>
      <c r="BF4" s="234"/>
      <c r="BG4" s="233">
        <v>71</v>
      </c>
      <c r="BH4" s="234"/>
      <c r="BI4" s="233">
        <v>63</v>
      </c>
      <c r="BJ4" s="234"/>
      <c r="BK4" s="233">
        <v>64</v>
      </c>
      <c r="BL4" s="234"/>
      <c r="BM4" s="233">
        <v>65</v>
      </c>
      <c r="BN4" s="234"/>
      <c r="BO4" s="233">
        <v>66</v>
      </c>
      <c r="BP4" s="234"/>
      <c r="BQ4" s="233">
        <v>67</v>
      </c>
      <c r="BR4" s="234"/>
      <c r="BS4" s="233">
        <v>68</v>
      </c>
      <c r="BT4" s="234"/>
      <c r="BU4" s="233">
        <v>69</v>
      </c>
      <c r="BV4" s="234"/>
      <c r="BW4" s="233">
        <v>78</v>
      </c>
      <c r="BX4" s="234"/>
      <c r="BY4" s="233">
        <v>79</v>
      </c>
      <c r="BZ4" s="234"/>
      <c r="CA4" s="233">
        <v>74</v>
      </c>
      <c r="CB4" s="234"/>
      <c r="CC4" s="233">
        <v>82</v>
      </c>
      <c r="CD4" s="234"/>
      <c r="CE4" s="233">
        <v>72</v>
      </c>
      <c r="CF4" s="234"/>
      <c r="CG4" s="233">
        <v>76</v>
      </c>
      <c r="CH4" s="234"/>
      <c r="CI4" s="233">
        <v>83</v>
      </c>
      <c r="CJ4" s="234"/>
      <c r="CK4" s="233">
        <v>73</v>
      </c>
      <c r="CL4" s="234"/>
      <c r="CM4" s="233">
        <v>80</v>
      </c>
      <c r="CN4" s="234"/>
      <c r="CO4" s="233">
        <v>70</v>
      </c>
      <c r="CP4" s="234"/>
      <c r="CQ4" s="233">
        <v>75</v>
      </c>
      <c r="CR4" s="234"/>
      <c r="CS4" s="233">
        <v>77</v>
      </c>
      <c r="CT4" s="234"/>
      <c r="CU4" s="233">
        <v>59</v>
      </c>
      <c r="CV4" s="234"/>
      <c r="CW4" s="233">
        <v>60</v>
      </c>
      <c r="CX4" s="234"/>
      <c r="CY4" s="233">
        <v>62</v>
      </c>
      <c r="CZ4" s="234"/>
      <c r="DA4" s="233">
        <v>84</v>
      </c>
      <c r="DB4" s="234"/>
      <c r="DC4" s="233">
        <v>85</v>
      </c>
      <c r="DD4" s="234"/>
      <c r="DE4" s="233">
        <v>87</v>
      </c>
      <c r="DF4" s="234"/>
      <c r="DG4" s="233"/>
      <c r="DH4" s="234"/>
      <c r="DI4" s="19"/>
    </row>
    <row r="5" spans="1:129" s="1" customFormat="1" ht="31.5" customHeight="1" x14ac:dyDescent="0.25">
      <c r="A5" s="17"/>
      <c r="B5" s="18" t="s">
        <v>10</v>
      </c>
      <c r="C5" s="196" t="s">
        <v>137</v>
      </c>
      <c r="D5" s="197"/>
      <c r="E5" s="196" t="s">
        <v>99</v>
      </c>
      <c r="F5" s="197"/>
      <c r="G5" s="196" t="s">
        <v>104</v>
      </c>
      <c r="H5" s="197"/>
      <c r="I5" s="196" t="s">
        <v>102</v>
      </c>
      <c r="J5" s="197"/>
      <c r="K5" s="196" t="s">
        <v>36</v>
      </c>
      <c r="L5" s="197"/>
      <c r="M5" s="196" t="s">
        <v>93</v>
      </c>
      <c r="N5" s="197"/>
      <c r="O5" s="196" t="s">
        <v>166</v>
      </c>
      <c r="P5" s="197"/>
      <c r="Q5" s="196" t="s">
        <v>195</v>
      </c>
      <c r="R5" s="197"/>
      <c r="S5" s="196" t="s">
        <v>208</v>
      </c>
      <c r="T5" s="197"/>
      <c r="U5" s="196" t="s">
        <v>17</v>
      </c>
      <c r="V5" s="197"/>
      <c r="W5" s="196" t="s">
        <v>197</v>
      </c>
      <c r="X5" s="197"/>
      <c r="Y5" s="196" t="s">
        <v>164</v>
      </c>
      <c r="Z5" s="197"/>
      <c r="AA5" s="196" t="s">
        <v>198</v>
      </c>
      <c r="AB5" s="197"/>
      <c r="AC5" s="196" t="s">
        <v>199</v>
      </c>
      <c r="AD5" s="197"/>
      <c r="AE5" s="196" t="s">
        <v>240</v>
      </c>
      <c r="AF5" s="197"/>
      <c r="AG5" s="196" t="s">
        <v>241</v>
      </c>
      <c r="AH5" s="197"/>
      <c r="AI5" s="196" t="s">
        <v>108</v>
      </c>
      <c r="AJ5" s="197"/>
      <c r="AK5" s="196" t="s">
        <v>94</v>
      </c>
      <c r="AL5" s="197"/>
      <c r="AM5" s="196" t="s">
        <v>248</v>
      </c>
      <c r="AN5" s="197"/>
      <c r="AO5" s="196" t="s">
        <v>202</v>
      </c>
      <c r="AP5" s="197"/>
      <c r="AQ5" s="196" t="s">
        <v>6</v>
      </c>
      <c r="AR5" s="197"/>
      <c r="AS5" s="196" t="s">
        <v>8</v>
      </c>
      <c r="AT5" s="197"/>
      <c r="AU5" s="196" t="s">
        <v>7</v>
      </c>
      <c r="AV5" s="197"/>
      <c r="AW5" s="196" t="s">
        <v>203</v>
      </c>
      <c r="AX5" s="197"/>
      <c r="AY5" s="194" t="s">
        <v>228</v>
      </c>
      <c r="AZ5" s="195"/>
      <c r="BA5" s="196" t="s">
        <v>88</v>
      </c>
      <c r="BB5" s="197"/>
      <c r="BC5" s="196" t="s">
        <v>72</v>
      </c>
      <c r="BD5" s="197"/>
      <c r="BE5" s="196" t="s">
        <v>73</v>
      </c>
      <c r="BF5" s="197"/>
      <c r="BG5" s="196" t="s">
        <v>146</v>
      </c>
      <c r="BH5" s="197"/>
      <c r="BI5" s="196" t="s">
        <v>115</v>
      </c>
      <c r="BJ5" s="197"/>
      <c r="BK5" s="196" t="s">
        <v>143</v>
      </c>
      <c r="BL5" s="197"/>
      <c r="BM5" s="196" t="s">
        <v>140</v>
      </c>
      <c r="BN5" s="197"/>
      <c r="BO5" s="196" t="s">
        <v>139</v>
      </c>
      <c r="BP5" s="197"/>
      <c r="BQ5" s="196" t="s">
        <v>141</v>
      </c>
      <c r="BR5" s="197"/>
      <c r="BS5" s="196" t="s">
        <v>142</v>
      </c>
      <c r="BT5" s="197"/>
      <c r="BU5" s="196" t="s">
        <v>144</v>
      </c>
      <c r="BV5" s="197"/>
      <c r="BW5" s="196" t="s">
        <v>129</v>
      </c>
      <c r="BX5" s="197"/>
      <c r="BY5" s="196" t="s">
        <v>150</v>
      </c>
      <c r="BZ5" s="197"/>
      <c r="CA5" s="196" t="s">
        <v>148</v>
      </c>
      <c r="CB5" s="197"/>
      <c r="CC5" s="196" t="s">
        <v>56</v>
      </c>
      <c r="CD5" s="197"/>
      <c r="CE5" s="196" t="s">
        <v>147</v>
      </c>
      <c r="CF5" s="197"/>
      <c r="CG5" s="196" t="s">
        <v>165</v>
      </c>
      <c r="CH5" s="197"/>
      <c r="CI5" s="196" t="s">
        <v>152</v>
      </c>
      <c r="CJ5" s="197"/>
      <c r="CK5" s="196" t="s">
        <v>125</v>
      </c>
      <c r="CL5" s="197"/>
      <c r="CM5" s="196" t="s">
        <v>151</v>
      </c>
      <c r="CN5" s="197"/>
      <c r="CO5" s="196" t="s">
        <v>145</v>
      </c>
      <c r="CP5" s="197"/>
      <c r="CQ5" s="196" t="s">
        <v>80</v>
      </c>
      <c r="CR5" s="197"/>
      <c r="CS5" s="196" t="s">
        <v>149</v>
      </c>
      <c r="CT5" s="197"/>
      <c r="CU5" s="196" t="s">
        <v>74</v>
      </c>
      <c r="CV5" s="197"/>
      <c r="CW5" s="196" t="s">
        <v>90</v>
      </c>
      <c r="CX5" s="197"/>
      <c r="CY5" s="196" t="s">
        <v>114</v>
      </c>
      <c r="CZ5" s="197"/>
      <c r="DA5" s="196" t="s">
        <v>153</v>
      </c>
      <c r="DB5" s="197"/>
      <c r="DC5" s="196" t="s">
        <v>18</v>
      </c>
      <c r="DD5" s="197"/>
      <c r="DE5" s="196" t="s">
        <v>40</v>
      </c>
      <c r="DF5" s="197"/>
      <c r="DG5" s="231" t="s">
        <v>162</v>
      </c>
      <c r="DH5" s="232"/>
      <c r="DI5" s="19"/>
    </row>
    <row r="6" spans="1:129" s="1" customFormat="1" ht="25.5" customHeight="1" x14ac:dyDescent="0.25">
      <c r="A6" s="17"/>
      <c r="B6" s="18" t="s">
        <v>11</v>
      </c>
      <c r="C6" s="196" t="s">
        <v>2</v>
      </c>
      <c r="D6" s="197"/>
      <c r="E6" s="196" t="s">
        <v>163</v>
      </c>
      <c r="F6" s="197"/>
      <c r="G6" s="196" t="s">
        <v>3</v>
      </c>
      <c r="H6" s="197"/>
      <c r="I6" s="196" t="s">
        <v>138</v>
      </c>
      <c r="J6" s="197"/>
      <c r="K6" s="196" t="s">
        <v>3</v>
      </c>
      <c r="L6" s="197"/>
      <c r="M6" s="196" t="s">
        <v>3</v>
      </c>
      <c r="N6" s="197"/>
      <c r="O6" s="196" t="s">
        <v>3</v>
      </c>
      <c r="P6" s="197"/>
      <c r="Q6" s="196" t="s">
        <v>3</v>
      </c>
      <c r="R6" s="197"/>
      <c r="S6" s="196" t="s">
        <v>3</v>
      </c>
      <c r="T6" s="197"/>
      <c r="U6" s="196" t="s">
        <v>3</v>
      </c>
      <c r="V6" s="197"/>
      <c r="W6" s="196" t="s">
        <v>3</v>
      </c>
      <c r="X6" s="197"/>
      <c r="Y6" s="196" t="s">
        <v>3</v>
      </c>
      <c r="Z6" s="197"/>
      <c r="AA6" s="196" t="s">
        <v>3</v>
      </c>
      <c r="AB6" s="197"/>
      <c r="AC6" s="196" t="s">
        <v>3</v>
      </c>
      <c r="AD6" s="197"/>
      <c r="AE6" s="196" t="s">
        <v>3</v>
      </c>
      <c r="AF6" s="197"/>
      <c r="AG6" s="196" t="s">
        <v>9</v>
      </c>
      <c r="AH6" s="197"/>
      <c r="AI6" s="196" t="s">
        <v>3</v>
      </c>
      <c r="AJ6" s="197"/>
      <c r="AK6" s="196" t="s">
        <v>3</v>
      </c>
      <c r="AL6" s="197"/>
      <c r="AM6" s="196" t="s">
        <v>3</v>
      </c>
      <c r="AN6" s="197"/>
      <c r="AO6" s="196" t="s">
        <v>3</v>
      </c>
      <c r="AP6" s="197"/>
      <c r="AQ6" s="196" t="s">
        <v>3</v>
      </c>
      <c r="AR6" s="197"/>
      <c r="AS6" s="196" t="s">
        <v>3</v>
      </c>
      <c r="AT6" s="197"/>
      <c r="AU6" s="196" t="s">
        <v>3</v>
      </c>
      <c r="AV6" s="197"/>
      <c r="AW6" s="196" t="s">
        <v>89</v>
      </c>
      <c r="AX6" s="197"/>
      <c r="AY6" s="229" t="s">
        <v>92</v>
      </c>
      <c r="AZ6" s="230"/>
      <c r="BA6" s="196" t="s">
        <v>3</v>
      </c>
      <c r="BB6" s="197"/>
      <c r="BC6" s="196" t="s">
        <v>3</v>
      </c>
      <c r="BD6" s="197"/>
      <c r="BE6" s="196" t="s">
        <v>3</v>
      </c>
      <c r="BF6" s="197"/>
      <c r="BG6" s="196" t="s">
        <v>3</v>
      </c>
      <c r="BH6" s="197"/>
      <c r="BI6" s="196" t="s">
        <v>3</v>
      </c>
      <c r="BJ6" s="197"/>
      <c r="BK6" s="196" t="s">
        <v>3</v>
      </c>
      <c r="BL6" s="197"/>
      <c r="BM6" s="196" t="s">
        <v>3</v>
      </c>
      <c r="BN6" s="197"/>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c r="DD6" s="197"/>
      <c r="DE6" s="196"/>
      <c r="DF6" s="197"/>
      <c r="DG6" s="129"/>
      <c r="DH6" s="130"/>
      <c r="DI6" s="19"/>
    </row>
    <row r="7" spans="1:129" s="1" customFormat="1" ht="28.5" customHeight="1" x14ac:dyDescent="0.25">
      <c r="A7" s="17"/>
      <c r="B7" s="21" t="s">
        <v>134</v>
      </c>
      <c r="C7" s="225"/>
      <c r="D7" s="226"/>
      <c r="E7" s="225"/>
      <c r="F7" s="226"/>
      <c r="G7" s="225"/>
      <c r="H7" s="226"/>
      <c r="I7" s="225"/>
      <c r="J7" s="226"/>
      <c r="K7" s="225">
        <v>10</v>
      </c>
      <c r="L7" s="226"/>
      <c r="M7" s="225">
        <v>10</v>
      </c>
      <c r="N7" s="226"/>
      <c r="O7" s="225">
        <v>10</v>
      </c>
      <c r="P7" s="226"/>
      <c r="Q7" s="225">
        <v>100</v>
      </c>
      <c r="R7" s="226"/>
      <c r="S7" s="225"/>
      <c r="T7" s="226"/>
      <c r="U7" s="225">
        <v>25</v>
      </c>
      <c r="V7" s="226"/>
      <c r="W7" s="225">
        <v>10</v>
      </c>
      <c r="X7" s="226"/>
      <c r="Y7" s="225"/>
      <c r="Z7" s="226"/>
      <c r="AA7" s="225"/>
      <c r="AB7" s="226"/>
      <c r="AC7" s="225"/>
      <c r="AD7" s="226"/>
      <c r="AE7" s="225">
        <v>5</v>
      </c>
      <c r="AF7" s="226"/>
      <c r="AG7" s="225">
        <v>10</v>
      </c>
      <c r="AH7" s="226"/>
      <c r="AI7" s="225">
        <v>1</v>
      </c>
      <c r="AJ7" s="226"/>
      <c r="AK7" s="225"/>
      <c r="AL7" s="226"/>
      <c r="AM7" s="225">
        <v>2</v>
      </c>
      <c r="AN7" s="226"/>
      <c r="AO7" s="225">
        <v>2</v>
      </c>
      <c r="AP7" s="226"/>
      <c r="AQ7" s="225"/>
      <c r="AR7" s="226"/>
      <c r="AS7" s="225">
        <v>0.1</v>
      </c>
      <c r="AT7" s="226"/>
      <c r="AU7" s="225"/>
      <c r="AV7" s="226"/>
      <c r="AW7" s="225">
        <v>1.4</v>
      </c>
      <c r="AX7" s="226"/>
      <c r="AY7" s="225">
        <v>5</v>
      </c>
      <c r="AZ7" s="226"/>
      <c r="BA7" s="225">
        <v>250</v>
      </c>
      <c r="BB7" s="226"/>
      <c r="BC7" s="225">
        <v>150</v>
      </c>
      <c r="BD7" s="226"/>
      <c r="BE7" s="225">
        <v>0.4</v>
      </c>
      <c r="BF7" s="226"/>
      <c r="BG7" s="225">
        <v>0.1</v>
      </c>
      <c r="BH7" s="226">
        <v>0.1</v>
      </c>
      <c r="BI7" s="225">
        <v>0.01</v>
      </c>
      <c r="BJ7" s="226">
        <v>0.01</v>
      </c>
      <c r="BK7" s="225">
        <v>0.2</v>
      </c>
      <c r="BL7" s="226">
        <v>0.2</v>
      </c>
      <c r="BM7" s="225">
        <v>0.2</v>
      </c>
      <c r="BN7" s="226">
        <v>0.2</v>
      </c>
      <c r="BO7" s="225">
        <v>0.1</v>
      </c>
      <c r="BP7" s="226">
        <v>0.1</v>
      </c>
      <c r="BQ7" s="225">
        <v>2</v>
      </c>
      <c r="BR7" s="226">
        <v>2</v>
      </c>
      <c r="BS7" s="225">
        <v>2E-3</v>
      </c>
      <c r="BT7" s="226">
        <v>2E-3</v>
      </c>
      <c r="BU7" s="225">
        <v>0.1</v>
      </c>
      <c r="BV7" s="226">
        <v>0.1</v>
      </c>
      <c r="BW7" s="225">
        <v>0.02</v>
      </c>
      <c r="BX7" s="226">
        <v>0.02</v>
      </c>
      <c r="BY7" s="225">
        <v>2</v>
      </c>
      <c r="BZ7" s="226">
        <v>2</v>
      </c>
      <c r="CA7" s="225">
        <v>0.2</v>
      </c>
      <c r="CB7" s="226">
        <v>0.2</v>
      </c>
      <c r="CC7" s="225">
        <v>5</v>
      </c>
      <c r="CD7" s="226">
        <v>5</v>
      </c>
      <c r="CE7" s="225">
        <v>0.01</v>
      </c>
      <c r="CF7" s="226">
        <v>0.01</v>
      </c>
      <c r="CG7" s="225">
        <v>0.1</v>
      </c>
      <c r="CH7" s="226">
        <v>0.1</v>
      </c>
      <c r="CI7" s="225">
        <v>0.1</v>
      </c>
      <c r="CJ7" s="226">
        <v>0.1</v>
      </c>
      <c r="CK7" s="225">
        <v>0.05</v>
      </c>
      <c r="CL7" s="226">
        <v>0.05</v>
      </c>
      <c r="CM7" s="225">
        <v>2.5</v>
      </c>
      <c r="CN7" s="226">
        <v>2.5</v>
      </c>
      <c r="CO7" s="225"/>
      <c r="CP7" s="226"/>
      <c r="CQ7" s="225"/>
      <c r="CR7" s="226"/>
      <c r="CS7" s="225"/>
      <c r="CT7" s="226"/>
      <c r="CU7" s="225"/>
      <c r="CV7" s="226"/>
      <c r="CW7" s="225"/>
      <c r="CX7" s="226"/>
      <c r="CY7" s="225"/>
      <c r="CZ7" s="226"/>
      <c r="DA7" s="225"/>
      <c r="DB7" s="226"/>
      <c r="DC7" s="225"/>
      <c r="DD7" s="226"/>
      <c r="DE7" s="225"/>
      <c r="DF7" s="226"/>
      <c r="DG7" s="225"/>
      <c r="DH7" s="226"/>
      <c r="DI7" s="19"/>
    </row>
    <row r="8" spans="1:129" s="1" customFormat="1" ht="24.75" customHeight="1" x14ac:dyDescent="0.25">
      <c r="A8" s="17"/>
      <c r="B8" s="21" t="s">
        <v>135</v>
      </c>
      <c r="C8" s="225"/>
      <c r="D8" s="226"/>
      <c r="E8" s="225">
        <v>8.5</v>
      </c>
      <c r="F8" s="226"/>
      <c r="G8" s="225"/>
      <c r="H8" s="226"/>
      <c r="I8" s="225"/>
      <c r="J8" s="226"/>
      <c r="K8" s="225">
        <v>15</v>
      </c>
      <c r="L8" s="226"/>
      <c r="M8" s="225">
        <v>15</v>
      </c>
      <c r="N8" s="226"/>
      <c r="O8" s="225">
        <v>15</v>
      </c>
      <c r="P8" s="226"/>
      <c r="Q8" s="225">
        <v>150</v>
      </c>
      <c r="R8" s="226"/>
      <c r="S8" s="225"/>
      <c r="T8" s="226"/>
      <c r="U8" s="225">
        <v>35</v>
      </c>
      <c r="V8" s="226"/>
      <c r="W8" s="225">
        <v>15</v>
      </c>
      <c r="X8" s="226"/>
      <c r="Y8" s="225"/>
      <c r="Z8" s="226"/>
      <c r="AA8" s="225"/>
      <c r="AB8" s="226"/>
      <c r="AC8" s="225"/>
      <c r="AD8" s="226"/>
      <c r="AE8" s="225">
        <v>7</v>
      </c>
      <c r="AF8" s="226"/>
      <c r="AG8" s="225">
        <v>50</v>
      </c>
      <c r="AH8" s="226"/>
      <c r="AI8" s="225">
        <v>2.5</v>
      </c>
      <c r="AJ8" s="226"/>
      <c r="AK8" s="225"/>
      <c r="AL8" s="226"/>
      <c r="AM8" s="225">
        <v>3</v>
      </c>
      <c r="AN8" s="226"/>
      <c r="AO8" s="225">
        <v>3</v>
      </c>
      <c r="AP8" s="226"/>
      <c r="AQ8" s="225"/>
      <c r="AR8" s="226"/>
      <c r="AS8" s="225">
        <v>0.2</v>
      </c>
      <c r="AT8" s="226"/>
      <c r="AU8" s="225"/>
      <c r="AV8" s="226"/>
      <c r="AW8" s="225">
        <v>1.8</v>
      </c>
      <c r="AX8" s="226"/>
      <c r="AY8" s="225">
        <v>6.5</v>
      </c>
      <c r="AZ8" s="226"/>
      <c r="BA8" s="225">
        <v>280</v>
      </c>
      <c r="BB8" s="226"/>
      <c r="BC8" s="225">
        <v>200</v>
      </c>
      <c r="BD8" s="226"/>
      <c r="BE8" s="225">
        <v>0.5</v>
      </c>
      <c r="BF8" s="226"/>
      <c r="BG8" s="225">
        <v>0.25</v>
      </c>
      <c r="BH8" s="226"/>
      <c r="BI8" s="225">
        <v>2.5000000000000001E-2</v>
      </c>
      <c r="BJ8" s="226"/>
      <c r="BK8" s="225">
        <v>0.5</v>
      </c>
      <c r="BL8" s="226"/>
      <c r="BM8" s="225">
        <v>0.5</v>
      </c>
      <c r="BN8" s="226"/>
      <c r="BO8" s="225">
        <v>0.25</v>
      </c>
      <c r="BP8" s="226"/>
      <c r="BQ8" s="225">
        <v>5</v>
      </c>
      <c r="BR8" s="226"/>
      <c r="BS8" s="225">
        <v>5.0000000000000001E-3</v>
      </c>
      <c r="BT8" s="226"/>
      <c r="BU8" s="225">
        <v>0.25</v>
      </c>
      <c r="BV8" s="226"/>
      <c r="BW8" s="225">
        <v>0.05</v>
      </c>
      <c r="BX8" s="226"/>
      <c r="BY8" s="225">
        <v>5</v>
      </c>
      <c r="BZ8" s="226"/>
      <c r="CA8" s="225">
        <v>0.5</v>
      </c>
      <c r="CB8" s="226"/>
      <c r="CC8" s="225">
        <v>12.5</v>
      </c>
      <c r="CD8" s="226"/>
      <c r="CE8" s="225">
        <v>2.5000000000000001E-2</v>
      </c>
      <c r="CF8" s="226"/>
      <c r="CG8" s="225">
        <v>0.25</v>
      </c>
      <c r="CH8" s="226"/>
      <c r="CI8" s="225">
        <v>0.25</v>
      </c>
      <c r="CJ8" s="226"/>
      <c r="CK8" s="225">
        <v>0.125</v>
      </c>
      <c r="CL8" s="226"/>
      <c r="CM8" s="225">
        <v>6.25</v>
      </c>
      <c r="CN8" s="226"/>
      <c r="CO8" s="225"/>
      <c r="CP8" s="226"/>
      <c r="CQ8" s="225"/>
      <c r="CR8" s="226"/>
      <c r="CS8" s="225"/>
      <c r="CT8" s="226"/>
      <c r="CU8" s="225"/>
      <c r="CV8" s="226"/>
      <c r="CW8" s="225"/>
      <c r="CX8" s="226"/>
      <c r="CY8" s="225"/>
      <c r="CZ8" s="226"/>
      <c r="DA8" s="225"/>
      <c r="DB8" s="226"/>
      <c r="DC8" s="225"/>
      <c r="DD8" s="226"/>
      <c r="DE8" s="225"/>
      <c r="DF8" s="226"/>
      <c r="DG8" s="225"/>
      <c r="DH8" s="226"/>
      <c r="DI8" s="19"/>
    </row>
    <row r="9" spans="1:129" s="1" customFormat="1" ht="27" customHeight="1" x14ac:dyDescent="0.25">
      <c r="A9" s="17"/>
      <c r="B9" s="21" t="s">
        <v>136</v>
      </c>
      <c r="C9" s="225"/>
      <c r="D9" s="226"/>
      <c r="E9" s="225">
        <v>6.5</v>
      </c>
      <c r="F9" s="226"/>
      <c r="G9" s="225">
        <v>0.5</v>
      </c>
      <c r="H9" s="226"/>
      <c r="I9" s="225"/>
      <c r="J9" s="226"/>
      <c r="K9" s="225"/>
      <c r="L9" s="226"/>
      <c r="M9" s="225"/>
      <c r="N9" s="226"/>
      <c r="O9" s="225"/>
      <c r="P9" s="226"/>
      <c r="Q9" s="225"/>
      <c r="R9" s="226"/>
      <c r="S9" s="225"/>
      <c r="T9" s="226"/>
      <c r="U9" s="225"/>
      <c r="V9" s="226"/>
      <c r="W9" s="225"/>
      <c r="X9" s="226"/>
      <c r="Y9" s="225"/>
      <c r="Z9" s="226"/>
      <c r="AA9" s="225"/>
      <c r="AB9" s="226"/>
      <c r="AC9" s="225"/>
      <c r="AD9" s="226"/>
      <c r="AE9" s="225"/>
      <c r="AF9" s="226"/>
      <c r="AG9" s="225"/>
      <c r="AH9" s="226"/>
      <c r="AI9" s="225">
        <v>0.8</v>
      </c>
      <c r="AJ9" s="226"/>
      <c r="AK9" s="225"/>
      <c r="AL9" s="226"/>
      <c r="AM9" s="225"/>
      <c r="AN9" s="226"/>
      <c r="AO9" s="225"/>
      <c r="AP9" s="226"/>
      <c r="AQ9" s="225"/>
      <c r="AR9" s="226"/>
      <c r="AS9" s="225"/>
      <c r="AT9" s="226"/>
      <c r="AU9" s="225"/>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132"/>
      <c r="DH9" s="133"/>
      <c r="DI9" s="19"/>
    </row>
    <row r="10" spans="1:129" s="1" customFormat="1" ht="24" customHeight="1" x14ac:dyDescent="0.25">
      <c r="A10" s="17"/>
      <c r="B10" s="18" t="s">
        <v>71</v>
      </c>
      <c r="C10" s="196" t="s">
        <v>82</v>
      </c>
      <c r="D10" s="197"/>
      <c r="E10" s="196" t="s">
        <v>75</v>
      </c>
      <c r="F10" s="197"/>
      <c r="G10" s="196" t="s">
        <v>75</v>
      </c>
      <c r="H10" s="197"/>
      <c r="I10" s="196" t="s">
        <v>75</v>
      </c>
      <c r="J10" s="197"/>
      <c r="K10" s="196" t="s">
        <v>86</v>
      </c>
      <c r="L10" s="197"/>
      <c r="M10" s="196" t="s">
        <v>85</v>
      </c>
      <c r="N10" s="197"/>
      <c r="O10" s="196" t="s">
        <v>85</v>
      </c>
      <c r="P10" s="197"/>
      <c r="Q10" s="196" t="s">
        <v>86</v>
      </c>
      <c r="R10" s="197"/>
      <c r="S10" s="196" t="s">
        <v>85</v>
      </c>
      <c r="T10" s="197"/>
      <c r="U10" s="196" t="s">
        <v>192</v>
      </c>
      <c r="V10" s="197"/>
      <c r="W10" s="196" t="s">
        <v>86</v>
      </c>
      <c r="X10" s="197"/>
      <c r="Y10" s="196" t="s">
        <v>85</v>
      </c>
      <c r="Z10" s="197"/>
      <c r="AA10" s="196" t="s">
        <v>86</v>
      </c>
      <c r="AB10" s="197"/>
      <c r="AC10" s="196" t="s">
        <v>86</v>
      </c>
      <c r="AD10" s="197"/>
      <c r="AE10" s="196" t="s">
        <v>85</v>
      </c>
      <c r="AF10" s="197"/>
      <c r="AG10" s="196" t="s">
        <v>76</v>
      </c>
      <c r="AH10" s="197"/>
      <c r="AI10" s="196" t="s">
        <v>75</v>
      </c>
      <c r="AJ10" s="197"/>
      <c r="AK10" s="196" t="s">
        <v>75</v>
      </c>
      <c r="AL10" s="197"/>
      <c r="AM10" s="196" t="s">
        <v>85</v>
      </c>
      <c r="AN10" s="197"/>
      <c r="AO10" s="196" t="s">
        <v>86</v>
      </c>
      <c r="AP10" s="197"/>
      <c r="AQ10" s="196" t="s">
        <v>76</v>
      </c>
      <c r="AR10" s="197"/>
      <c r="AS10" s="196" t="s">
        <v>76</v>
      </c>
      <c r="AT10" s="197"/>
      <c r="AU10" s="196" t="s">
        <v>76</v>
      </c>
      <c r="AV10" s="197"/>
      <c r="AW10" s="196" t="s">
        <v>86</v>
      </c>
      <c r="AX10" s="197"/>
      <c r="AY10" s="196" t="s">
        <v>193</v>
      </c>
      <c r="AZ10" s="197"/>
      <c r="BA10" s="196" t="s">
        <v>85</v>
      </c>
      <c r="BB10" s="197"/>
      <c r="BC10" s="196" t="s">
        <v>85</v>
      </c>
      <c r="BD10" s="197"/>
      <c r="BE10" s="196" t="s">
        <v>86</v>
      </c>
      <c r="BF10" s="197"/>
      <c r="BG10" s="196" t="s">
        <v>86</v>
      </c>
      <c r="BH10" s="197"/>
      <c r="BI10" s="196" t="s">
        <v>86</v>
      </c>
      <c r="BJ10" s="197"/>
      <c r="BK10" s="196" t="s">
        <v>86</v>
      </c>
      <c r="BL10" s="197"/>
      <c r="BM10" s="196" t="s">
        <v>86</v>
      </c>
      <c r="BN10" s="197"/>
      <c r="BO10" s="196" t="s">
        <v>86</v>
      </c>
      <c r="BP10" s="197"/>
      <c r="BQ10" s="196" t="s">
        <v>86</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76</v>
      </c>
      <c r="DD10" s="197"/>
      <c r="DE10" s="196" t="s">
        <v>85</v>
      </c>
      <c r="DF10" s="197"/>
      <c r="DG10" s="135"/>
      <c r="DH10" s="136"/>
      <c r="DI10" s="19"/>
    </row>
    <row r="11" spans="1:129" s="1" customFormat="1" ht="24" customHeight="1" x14ac:dyDescent="0.25">
      <c r="A11" s="17"/>
      <c r="B11" s="18" t="s">
        <v>12</v>
      </c>
      <c r="C11" s="196"/>
      <c r="D11" s="197"/>
      <c r="E11" s="196" t="s">
        <v>204</v>
      </c>
      <c r="F11" s="197"/>
      <c r="G11" s="196" t="s">
        <v>204</v>
      </c>
      <c r="H11" s="197"/>
      <c r="I11" s="196" t="s">
        <v>204</v>
      </c>
      <c r="J11" s="197"/>
      <c r="K11" s="196" t="s">
        <v>204</v>
      </c>
      <c r="L11" s="197"/>
      <c r="M11" s="196" t="s">
        <v>204</v>
      </c>
      <c r="N11" s="197"/>
      <c r="O11" s="196" t="s">
        <v>204</v>
      </c>
      <c r="P11" s="197"/>
      <c r="Q11" s="196" t="s">
        <v>204</v>
      </c>
      <c r="R11" s="197"/>
      <c r="S11" s="196"/>
      <c r="T11" s="197"/>
      <c r="U11" s="196" t="s">
        <v>204</v>
      </c>
      <c r="V11" s="197"/>
      <c r="W11" s="196" t="s">
        <v>204</v>
      </c>
      <c r="X11" s="197"/>
      <c r="Y11" s="196" t="s">
        <v>204</v>
      </c>
      <c r="Z11" s="197"/>
      <c r="AA11" s="196" t="s">
        <v>204</v>
      </c>
      <c r="AB11" s="197"/>
      <c r="AC11" s="196" t="s">
        <v>204</v>
      </c>
      <c r="AD11" s="197"/>
      <c r="AE11" s="196" t="s">
        <v>204</v>
      </c>
      <c r="AF11" s="197"/>
      <c r="AG11" s="196" t="s">
        <v>204</v>
      </c>
      <c r="AH11" s="197"/>
      <c r="AI11" s="196" t="s">
        <v>204</v>
      </c>
      <c r="AJ11" s="197"/>
      <c r="AK11" s="196" t="s">
        <v>204</v>
      </c>
      <c r="AL11" s="197"/>
      <c r="AM11" s="196" t="s">
        <v>204</v>
      </c>
      <c r="AN11" s="197"/>
      <c r="AO11" s="196" t="s">
        <v>204</v>
      </c>
      <c r="AP11" s="197"/>
      <c r="AQ11" s="196" t="s">
        <v>204</v>
      </c>
      <c r="AR11" s="197"/>
      <c r="AS11" s="196" t="s">
        <v>204</v>
      </c>
      <c r="AT11" s="197"/>
      <c r="AU11" s="196" t="s">
        <v>204</v>
      </c>
      <c r="AV11" s="197"/>
      <c r="AW11" s="196" t="s">
        <v>204</v>
      </c>
      <c r="AX11" s="197"/>
      <c r="AY11" s="196" t="s">
        <v>204</v>
      </c>
      <c r="AZ11" s="197"/>
      <c r="BA11" s="196" t="s">
        <v>204</v>
      </c>
      <c r="BB11" s="197"/>
      <c r="BC11" s="196" t="s">
        <v>204</v>
      </c>
      <c r="BD11" s="197"/>
      <c r="BE11" s="196" t="s">
        <v>204</v>
      </c>
      <c r="BF11" s="197"/>
      <c r="BG11" s="196" t="s">
        <v>204</v>
      </c>
      <c r="BH11" s="197"/>
      <c r="BI11" s="196" t="s">
        <v>204</v>
      </c>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c r="DD11" s="197"/>
      <c r="DE11" s="196"/>
      <c r="DF11" s="197"/>
      <c r="DG11" s="135"/>
      <c r="DH11" s="136"/>
      <c r="DI11" s="19"/>
    </row>
    <row r="12" spans="1:129" ht="26.4" x14ac:dyDescent="0.25">
      <c r="A12" s="113"/>
      <c r="B12" s="18" t="s">
        <v>13</v>
      </c>
      <c r="C12" s="196"/>
      <c r="D12" s="197"/>
      <c r="E12" s="196"/>
      <c r="F12" s="197"/>
      <c r="G12" s="196"/>
      <c r="H12" s="197"/>
      <c r="I12" s="196"/>
      <c r="J12" s="197"/>
      <c r="K12" s="196"/>
      <c r="L12" s="197"/>
      <c r="M12" s="196"/>
      <c r="N12" s="197"/>
      <c r="O12" s="235"/>
      <c r="P12" s="236"/>
      <c r="Q12" s="196"/>
      <c r="R12" s="197"/>
      <c r="S12" s="196"/>
      <c r="T12" s="197"/>
      <c r="U12" s="196"/>
      <c r="V12" s="197"/>
      <c r="W12" s="196"/>
      <c r="X12" s="197"/>
      <c r="Y12" s="196"/>
      <c r="Z12" s="197"/>
      <c r="AA12" s="196"/>
      <c r="AB12" s="197"/>
      <c r="AC12" s="196"/>
      <c r="AD12" s="197"/>
      <c r="AE12" s="196"/>
      <c r="AF12" s="197"/>
      <c r="AG12" s="196"/>
      <c r="AH12" s="197"/>
      <c r="AI12" s="196"/>
      <c r="AJ12" s="197"/>
      <c r="AK12" s="196"/>
      <c r="AL12" s="197"/>
      <c r="AM12" s="196"/>
      <c r="AN12" s="197"/>
      <c r="AO12" s="196"/>
      <c r="AP12" s="197"/>
      <c r="AQ12" s="196"/>
      <c r="AR12" s="197"/>
      <c r="AS12" s="196"/>
      <c r="AT12" s="197"/>
      <c r="AU12" s="196"/>
      <c r="AV12" s="197"/>
      <c r="AW12" s="196"/>
      <c r="AX12" s="197"/>
      <c r="AY12" s="196"/>
      <c r="AZ12" s="197"/>
      <c r="BA12" s="196"/>
      <c r="BB12" s="197"/>
      <c r="BC12" s="196"/>
      <c r="BD12" s="197"/>
      <c r="BE12" s="196"/>
      <c r="BF12" s="197"/>
      <c r="BG12" s="196"/>
      <c r="BH12" s="197"/>
      <c r="BI12" s="196"/>
      <c r="BJ12" s="197"/>
      <c r="BK12" s="196"/>
      <c r="BL12" s="197"/>
      <c r="BM12" s="196"/>
      <c r="BN12" s="197"/>
      <c r="BO12" s="196"/>
      <c r="BP12" s="197"/>
      <c r="BQ12" s="196"/>
      <c r="BR12" s="197"/>
      <c r="BS12" s="196"/>
      <c r="BT12" s="197"/>
      <c r="BU12" s="196"/>
      <c r="BV12" s="197"/>
      <c r="BW12" s="196"/>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35"/>
      <c r="DH12" s="136"/>
      <c r="DI12" s="20"/>
    </row>
    <row r="13" spans="1:129"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5">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5">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5">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5">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5">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5">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5">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5">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5">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5">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5">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5">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5">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5">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5">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5">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5">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5">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5">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5">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5">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5">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5">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5">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5">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5">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5">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5">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5">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5">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5">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5">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5">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U5:V5"/>
    <mergeCell ref="O4:P4"/>
    <mergeCell ref="O5:P5"/>
    <mergeCell ref="O6:P6"/>
    <mergeCell ref="O7:P7"/>
    <mergeCell ref="O8:P8"/>
    <mergeCell ref="O9:P9"/>
    <mergeCell ref="Q12:R12"/>
    <mergeCell ref="G10:H10"/>
    <mergeCell ref="G11:H11"/>
    <mergeCell ref="G12:H12"/>
    <mergeCell ref="I10:J10"/>
    <mergeCell ref="I11:J11"/>
    <mergeCell ref="I12:J12"/>
    <mergeCell ref="K12:L12"/>
    <mergeCell ref="O12:P12"/>
    <mergeCell ref="O10:P10"/>
    <mergeCell ref="Q10:R10"/>
    <mergeCell ref="Q9:R9"/>
    <mergeCell ref="Q8:R8"/>
    <mergeCell ref="K9:L9"/>
    <mergeCell ref="K7:L7"/>
    <mergeCell ref="K6:L6"/>
    <mergeCell ref="S5:T5"/>
    <mergeCell ref="W8:X8"/>
    <mergeCell ref="AA8:AB8"/>
    <mergeCell ref="AI8:AJ8"/>
    <mergeCell ref="U8:V8"/>
    <mergeCell ref="BC8:BD8"/>
    <mergeCell ref="AC8:AD8"/>
    <mergeCell ref="AY8:AZ8"/>
    <mergeCell ref="BA8:BB8"/>
    <mergeCell ref="AG8:AH8"/>
    <mergeCell ref="Y8:Z8"/>
    <mergeCell ref="AQ8:AR8"/>
    <mergeCell ref="AK8:AL8"/>
    <mergeCell ref="DG8:DH8"/>
    <mergeCell ref="DE9:DF9"/>
    <mergeCell ref="CG8:CH8"/>
    <mergeCell ref="CE8:CF8"/>
    <mergeCell ref="CA8:CB8"/>
    <mergeCell ref="CC8:CD8"/>
    <mergeCell ref="AY7:AZ7"/>
    <mergeCell ref="BA7:BB7"/>
    <mergeCell ref="BC7:BD7"/>
    <mergeCell ref="DG7:DH7"/>
    <mergeCell ref="CQ7:CR7"/>
    <mergeCell ref="BU7:BV7"/>
    <mergeCell ref="CO7:CP7"/>
    <mergeCell ref="CM7:CN7"/>
    <mergeCell ref="DA7:DB7"/>
    <mergeCell ref="CW7:CX7"/>
    <mergeCell ref="BY7:BZ7"/>
    <mergeCell ref="CC7:CD7"/>
    <mergeCell ref="CA7:CB7"/>
    <mergeCell ref="BE9:BF9"/>
    <mergeCell ref="CY8:CZ8"/>
    <mergeCell ref="CY9:CZ9"/>
    <mergeCell ref="CY7:CZ7"/>
    <mergeCell ref="BY9:BZ9"/>
    <mergeCell ref="W5:X5"/>
    <mergeCell ref="Y6:Z6"/>
    <mergeCell ref="AA9:AB9"/>
    <mergeCell ref="AA5:AB5"/>
    <mergeCell ref="U9:V9"/>
    <mergeCell ref="U7:V7"/>
    <mergeCell ref="AI5:AJ5"/>
    <mergeCell ref="W7:X7"/>
    <mergeCell ref="Y7:Z7"/>
    <mergeCell ref="AE5:AF5"/>
    <mergeCell ref="AG6:AH6"/>
    <mergeCell ref="AG7:AH7"/>
    <mergeCell ref="AI7:AJ7"/>
    <mergeCell ref="AA6:AB6"/>
    <mergeCell ref="AI6:AJ6"/>
    <mergeCell ref="U6:V6"/>
    <mergeCell ref="W6:X6"/>
    <mergeCell ref="W9:X9"/>
    <mergeCell ref="AE7:AF7"/>
    <mergeCell ref="AE8:AF8"/>
    <mergeCell ref="AE6:AF6"/>
    <mergeCell ref="AE9:AF9"/>
    <mergeCell ref="AA7:AB7"/>
    <mergeCell ref="Y9:Z9"/>
    <mergeCell ref="BY5:BZ5"/>
    <mergeCell ref="BI5:BJ5"/>
    <mergeCell ref="BK5:BL5"/>
    <mergeCell ref="BK6:BL6"/>
    <mergeCell ref="BG5:BH5"/>
    <mergeCell ref="BM5:BN5"/>
    <mergeCell ref="BG6:BH6"/>
    <mergeCell ref="BO6:BP6"/>
    <mergeCell ref="BE5:BF5"/>
    <mergeCell ref="BI6:BJ6"/>
    <mergeCell ref="BM6:BN6"/>
    <mergeCell ref="BS6:BT6"/>
    <mergeCell ref="BO5:BP5"/>
    <mergeCell ref="BQ6:BR6"/>
    <mergeCell ref="BW5:BX5"/>
    <mergeCell ref="BY6:BZ6"/>
    <mergeCell ref="BQ5:BR5"/>
    <mergeCell ref="AM8:AN8"/>
    <mergeCell ref="AM7:AN7"/>
    <mergeCell ref="AO9:AP9"/>
    <mergeCell ref="AO12:AP12"/>
    <mergeCell ref="AO8:AP8"/>
    <mergeCell ref="BC5:BD5"/>
    <mergeCell ref="AO5:AP5"/>
    <mergeCell ref="AW5:AX5"/>
    <mergeCell ref="AM5:AN5"/>
    <mergeCell ref="AW6:AX6"/>
    <mergeCell ref="AM6:AN6"/>
    <mergeCell ref="BS5:BT5"/>
    <mergeCell ref="AU6:AV6"/>
    <mergeCell ref="AG5:AH5"/>
    <mergeCell ref="AS5:AT5"/>
    <mergeCell ref="CY6:CZ6"/>
    <mergeCell ref="CI5:CJ5"/>
    <mergeCell ref="CW5:CX5"/>
    <mergeCell ref="CW6:CX6"/>
    <mergeCell ref="CY5:CZ5"/>
    <mergeCell ref="CM5:CN5"/>
    <mergeCell ref="CK5:CL5"/>
    <mergeCell ref="CU5:CV5"/>
    <mergeCell ref="CK6:CL6"/>
    <mergeCell ref="CM6:CN6"/>
    <mergeCell ref="CO6:CP6"/>
    <mergeCell ref="BA6:BB6"/>
    <mergeCell ref="BE6:BF6"/>
    <mergeCell ref="AK6:AL6"/>
    <mergeCell ref="BA5:BB5"/>
    <mergeCell ref="AU5:AV5"/>
    <mergeCell ref="AY5:AZ5"/>
    <mergeCell ref="AQ5:AR5"/>
    <mergeCell ref="AK5:AL5"/>
    <mergeCell ref="CC5:CD5"/>
    <mergeCell ref="CU10:CV10"/>
    <mergeCell ref="CU12:CV12"/>
    <mergeCell ref="CO12:CP12"/>
    <mergeCell ref="CO11:CP11"/>
    <mergeCell ref="CU11:CV11"/>
    <mergeCell ref="CY11:CZ11"/>
    <mergeCell ref="CK12:CL12"/>
    <mergeCell ref="CK11:CL11"/>
    <mergeCell ref="CY10:CZ10"/>
    <mergeCell ref="CW11:CX11"/>
    <mergeCell ref="CW10:CX10"/>
    <mergeCell ref="CQ10:CR10"/>
    <mergeCell ref="CQ11:CR11"/>
    <mergeCell ref="BW7:BX7"/>
    <mergeCell ref="CE7:CF7"/>
    <mergeCell ref="DC9:DD9"/>
    <mergeCell ref="BA9:BB9"/>
    <mergeCell ref="BC9:BD9"/>
    <mergeCell ref="AY9:AZ9"/>
    <mergeCell ref="BE7:BF7"/>
    <mergeCell ref="AU9:AV9"/>
    <mergeCell ref="AS9:AT9"/>
    <mergeCell ref="BY8:BZ8"/>
    <mergeCell ref="CO8:CP8"/>
    <mergeCell ref="CU8:CV8"/>
    <mergeCell ref="DA9:DB9"/>
    <mergeCell ref="CU9:CV9"/>
    <mergeCell ref="BG9:BH9"/>
    <mergeCell ref="BW8:BX8"/>
    <mergeCell ref="DA8:DB8"/>
    <mergeCell ref="AW9:AX9"/>
    <mergeCell ref="CU7:CV7"/>
    <mergeCell ref="CW8:CX8"/>
    <mergeCell ref="CW9:CX9"/>
    <mergeCell ref="CM8:CN8"/>
    <mergeCell ref="CK8:CL8"/>
    <mergeCell ref="CI8:CJ8"/>
    <mergeCell ref="CQ8:CR8"/>
    <mergeCell ref="CK7:CL7"/>
    <mergeCell ref="CI7:CJ7"/>
    <mergeCell ref="DA12:DB12"/>
    <mergeCell ref="DA10:DB10"/>
    <mergeCell ref="DC11:DD11"/>
    <mergeCell ref="DE8:DF8"/>
    <mergeCell ref="DC7:DD7"/>
    <mergeCell ref="DC8:DD8"/>
    <mergeCell ref="DE7:DF7"/>
    <mergeCell ref="DE12:DF12"/>
    <mergeCell ref="DE10:DF10"/>
    <mergeCell ref="DC12:DD12"/>
    <mergeCell ref="DE11:DF11"/>
    <mergeCell ref="DA11:DB11"/>
    <mergeCell ref="DC10:DD10"/>
    <mergeCell ref="CW12:CX12"/>
    <mergeCell ref="CS8:CT8"/>
    <mergeCell ref="CS7:CT7"/>
    <mergeCell ref="CQ12:CR12"/>
    <mergeCell ref="CY12:CZ12"/>
    <mergeCell ref="CI10:CJ10"/>
    <mergeCell ref="CM11:CN11"/>
    <mergeCell ref="CS12:CT12"/>
    <mergeCell ref="S11:T11"/>
    <mergeCell ref="M8:N8"/>
    <mergeCell ref="Q11:R11"/>
    <mergeCell ref="Q6:R6"/>
    <mergeCell ref="Q5:R5"/>
    <mergeCell ref="S9:T9"/>
    <mergeCell ref="M5:N5"/>
    <mergeCell ref="M11:N11"/>
    <mergeCell ref="M10:N10"/>
    <mergeCell ref="S10:T10"/>
    <mergeCell ref="O11:P11"/>
    <mergeCell ref="S6:T6"/>
    <mergeCell ref="M9:N9"/>
    <mergeCell ref="M7:N7"/>
    <mergeCell ref="S8:T8"/>
    <mergeCell ref="C9:D9"/>
    <mergeCell ref="G7:H7"/>
    <mergeCell ref="C7:D7"/>
    <mergeCell ref="C10:D10"/>
    <mergeCell ref="E10:F10"/>
    <mergeCell ref="I8:J8"/>
    <mergeCell ref="Q7:R7"/>
    <mergeCell ref="S7:T7"/>
    <mergeCell ref="M6:N6"/>
    <mergeCell ref="E9:F9"/>
    <mergeCell ref="I9:J9"/>
    <mergeCell ref="K11:L11"/>
    <mergeCell ref="E5:F5"/>
    <mergeCell ref="E6:F6"/>
    <mergeCell ref="I5:J5"/>
    <mergeCell ref="I7:J7"/>
    <mergeCell ref="K8:L8"/>
    <mergeCell ref="G8:H8"/>
    <mergeCell ref="G9:H9"/>
    <mergeCell ref="E11:F11"/>
    <mergeCell ref="K5:L5"/>
    <mergeCell ref="BW9:BX9"/>
    <mergeCell ref="BM9:BN9"/>
    <mergeCell ref="BO11:BP11"/>
    <mergeCell ref="BS10:BT10"/>
    <mergeCell ref="BM10:BN10"/>
    <mergeCell ref="BK10:BL10"/>
    <mergeCell ref="BM11:BN11"/>
    <mergeCell ref="BS11:BT11"/>
    <mergeCell ref="CS9:CT9"/>
    <mergeCell ref="CC9:CD9"/>
    <mergeCell ref="CQ9:CR9"/>
    <mergeCell ref="CS11:CT11"/>
    <mergeCell ref="CO9:CP9"/>
    <mergeCell ref="CK9:CL9"/>
    <mergeCell ref="CO10:CP10"/>
    <mergeCell ref="CI9:CJ9"/>
    <mergeCell ref="CE9:CF9"/>
    <mergeCell ref="CA9:CB9"/>
    <mergeCell ref="CK10:CL10"/>
    <mergeCell ref="CS10:CT10"/>
    <mergeCell ref="BS8:BT8"/>
    <mergeCell ref="BU9:BV9"/>
    <mergeCell ref="BO7:BP7"/>
    <mergeCell ref="BS7:BT7"/>
    <mergeCell ref="BQ7:BR7"/>
    <mergeCell ref="BC6:BD6"/>
    <mergeCell ref="AY6:AZ6"/>
    <mergeCell ref="BE8:BF8"/>
    <mergeCell ref="AO7:AP7"/>
    <mergeCell ref="AS7:AT7"/>
    <mergeCell ref="AQ6:AR6"/>
    <mergeCell ref="AU8:AV8"/>
    <mergeCell ref="AW8:AX8"/>
    <mergeCell ref="AS8:AT8"/>
    <mergeCell ref="AU7:AV7"/>
    <mergeCell ref="AW7:AX7"/>
    <mergeCell ref="AO6:AP6"/>
    <mergeCell ref="AS6:AT6"/>
    <mergeCell ref="AQ7:AR7"/>
    <mergeCell ref="CG7:CH7"/>
    <mergeCell ref="CM9:CN9"/>
    <mergeCell ref="CA11:CB11"/>
    <mergeCell ref="CG9:CH9"/>
    <mergeCell ref="CI11:CJ11"/>
    <mergeCell ref="CE10:CF10"/>
    <mergeCell ref="BE10:BF10"/>
    <mergeCell ref="BG7:BH7"/>
    <mergeCell ref="BG8:BH8"/>
    <mergeCell ref="BU8:BV8"/>
    <mergeCell ref="BI9:BJ9"/>
    <mergeCell ref="BI8:BJ8"/>
    <mergeCell ref="BI7:BJ7"/>
    <mergeCell ref="BK8:BL8"/>
    <mergeCell ref="BS9:BT9"/>
    <mergeCell ref="BK7:BL7"/>
    <mergeCell ref="BK9:BL9"/>
    <mergeCell ref="BM7:BN7"/>
    <mergeCell ref="BM8:BN8"/>
    <mergeCell ref="BO9:BP9"/>
    <mergeCell ref="BQ9:BR9"/>
    <mergeCell ref="BO8:BP8"/>
    <mergeCell ref="BQ8:BR8"/>
    <mergeCell ref="CM10:CN10"/>
    <mergeCell ref="DG5:DH5"/>
    <mergeCell ref="CA6:CB6"/>
    <mergeCell ref="CG6:CH6"/>
    <mergeCell ref="BU6:BV6"/>
    <mergeCell ref="BU5:BV5"/>
    <mergeCell ref="CO5:CP5"/>
    <mergeCell ref="CC6:CD6"/>
    <mergeCell ref="CE6:CF6"/>
    <mergeCell ref="CS5:CT5"/>
    <mergeCell ref="DC5:DD5"/>
    <mergeCell ref="BW6:BX6"/>
    <mergeCell ref="DE5:DF5"/>
    <mergeCell ref="CG5:CH5"/>
    <mergeCell ref="CA5:CB5"/>
    <mergeCell ref="CQ5:CR5"/>
    <mergeCell ref="CI6:CJ6"/>
    <mergeCell ref="CS6:CT6"/>
    <mergeCell ref="DE6:DF6"/>
    <mergeCell ref="CE5:CF5"/>
    <mergeCell ref="CQ6:CR6"/>
    <mergeCell ref="DC6:DD6"/>
    <mergeCell ref="DA5:DB5"/>
    <mergeCell ref="DA6:DB6"/>
    <mergeCell ref="CU6:CV6"/>
    <mergeCell ref="AK12:AL12"/>
    <mergeCell ref="AK11:AL11"/>
    <mergeCell ref="AG9:AH9"/>
    <mergeCell ref="AA12:AB12"/>
    <mergeCell ref="AQ9:AR9"/>
    <mergeCell ref="AS12:AT12"/>
    <mergeCell ref="AU12:AV12"/>
    <mergeCell ref="AU11:AV11"/>
    <mergeCell ref="AS10:AT10"/>
    <mergeCell ref="AM10:AN10"/>
    <mergeCell ref="AM11:AN11"/>
    <mergeCell ref="AM12:AN12"/>
    <mergeCell ref="AI11:AJ11"/>
    <mergeCell ref="AI12:AJ12"/>
    <mergeCell ref="AI9:AJ9"/>
    <mergeCell ref="AK9:AL9"/>
    <mergeCell ref="AM9:AN9"/>
    <mergeCell ref="AY12:AZ12"/>
    <mergeCell ref="AO10:AP10"/>
    <mergeCell ref="AO11:AP11"/>
    <mergeCell ref="AQ11:AR11"/>
    <mergeCell ref="AQ12:AR12"/>
    <mergeCell ref="BA12:BB12"/>
    <mergeCell ref="BA11:BB11"/>
    <mergeCell ref="BC11:BD11"/>
    <mergeCell ref="BC12:BD12"/>
    <mergeCell ref="AU10:AV10"/>
    <mergeCell ref="AS11:AT11"/>
    <mergeCell ref="AQ10:AR10"/>
    <mergeCell ref="C4:D4"/>
    <mergeCell ref="E4:F4"/>
    <mergeCell ref="I4:J4"/>
    <mergeCell ref="G4:H4"/>
    <mergeCell ref="K4:L4"/>
    <mergeCell ref="M4:N4"/>
    <mergeCell ref="Q4:R4"/>
    <mergeCell ref="S4:T4"/>
    <mergeCell ref="AI10:AJ10"/>
    <mergeCell ref="U4:V4"/>
    <mergeCell ref="AE4:AF4"/>
    <mergeCell ref="W4:X4"/>
    <mergeCell ref="AE10:AF10"/>
    <mergeCell ref="AC9:AD9"/>
    <mergeCell ref="AC10:AD10"/>
    <mergeCell ref="Y10:Z10"/>
    <mergeCell ref="C8:D8"/>
    <mergeCell ref="E7:F7"/>
    <mergeCell ref="G6:H6"/>
    <mergeCell ref="C6:D6"/>
    <mergeCell ref="C5:D5"/>
    <mergeCell ref="G5:H5"/>
    <mergeCell ref="E8:F8"/>
    <mergeCell ref="I6:J6"/>
    <mergeCell ref="AK4:AL4"/>
    <mergeCell ref="AC5:AD5"/>
    <mergeCell ref="AC6:AD6"/>
    <mergeCell ref="AC7:AD7"/>
    <mergeCell ref="Y5:Z5"/>
    <mergeCell ref="AM4:AN4"/>
    <mergeCell ref="AG4:AH4"/>
    <mergeCell ref="AI4:AJ4"/>
    <mergeCell ref="Y4:Z4"/>
    <mergeCell ref="AA4:AB4"/>
    <mergeCell ref="AC4:AD4"/>
    <mergeCell ref="AK7:AL7"/>
    <mergeCell ref="AQ4:AR4"/>
    <mergeCell ref="AS4:AT4"/>
    <mergeCell ref="AU4:AV4"/>
    <mergeCell ref="AO4:AP4"/>
    <mergeCell ref="AW4:AX4"/>
    <mergeCell ref="BA4:BB4"/>
    <mergeCell ref="AY4:AZ4"/>
    <mergeCell ref="BO4:BP4"/>
    <mergeCell ref="BG4:BH4"/>
    <mergeCell ref="CE4:CF4"/>
    <mergeCell ref="CK4:CL4"/>
    <mergeCell ref="CA4:CB4"/>
    <mergeCell ref="CO4:CP4"/>
    <mergeCell ref="CG4:CH4"/>
    <mergeCell ref="BW4:BX4"/>
    <mergeCell ref="BY4:BZ4"/>
    <mergeCell ref="CM4:CN4"/>
    <mergeCell ref="BC4:BD4"/>
    <mergeCell ref="BE4:BF4"/>
    <mergeCell ref="CC4:CD4"/>
    <mergeCell ref="CI4:CJ4"/>
    <mergeCell ref="BQ4:BR4"/>
    <mergeCell ref="BS4:BT4"/>
    <mergeCell ref="BU4:BV4"/>
    <mergeCell ref="BI4:BJ4"/>
    <mergeCell ref="BK4:BL4"/>
    <mergeCell ref="BM4:BN4"/>
    <mergeCell ref="DE4:DF4"/>
    <mergeCell ref="DG4:DH4"/>
    <mergeCell ref="CQ4:CR4"/>
    <mergeCell ref="CS4:CT4"/>
    <mergeCell ref="CU4:CV4"/>
    <mergeCell ref="CW4:CX4"/>
    <mergeCell ref="CY4:CZ4"/>
    <mergeCell ref="DA4:DB4"/>
    <mergeCell ref="DC4:DD4"/>
    <mergeCell ref="C12:D12"/>
    <mergeCell ref="C11:D11"/>
    <mergeCell ref="E12:F12"/>
    <mergeCell ref="AK10:AL10"/>
    <mergeCell ref="AG10:AH10"/>
    <mergeCell ref="M12:N12"/>
    <mergeCell ref="AC12:AD12"/>
    <mergeCell ref="S12:T12"/>
    <mergeCell ref="U12:V12"/>
    <mergeCell ref="W11:X11"/>
    <mergeCell ref="W12:X12"/>
    <mergeCell ref="W10:X10"/>
    <mergeCell ref="U11:V11"/>
    <mergeCell ref="U10:V10"/>
    <mergeCell ref="K10:L10"/>
    <mergeCell ref="AC11:AD11"/>
    <mergeCell ref="AA10:AB10"/>
    <mergeCell ref="Y11:Z11"/>
    <mergeCell ref="Y12:Z12"/>
    <mergeCell ref="AE12:AF12"/>
    <mergeCell ref="AA11:AB11"/>
    <mergeCell ref="AE11:AF11"/>
    <mergeCell ref="AG12:AH12"/>
    <mergeCell ref="AG11:AH11"/>
    <mergeCell ref="CG11:CH11"/>
    <mergeCell ref="CE12:CF12"/>
    <mergeCell ref="CA12:CB12"/>
    <mergeCell ref="BU10:BV10"/>
    <mergeCell ref="BU12:BV12"/>
    <mergeCell ref="CM12:CN12"/>
    <mergeCell ref="CC12:CD12"/>
    <mergeCell ref="CG12:CH12"/>
    <mergeCell ref="CI12:CJ12"/>
    <mergeCell ref="CG10:CH10"/>
    <mergeCell ref="CC10:CD10"/>
    <mergeCell ref="CC11:CD11"/>
    <mergeCell ref="CE11:CF11"/>
    <mergeCell ref="BW12:BX12"/>
    <mergeCell ref="BY11:BZ11"/>
    <mergeCell ref="BW11:BX11"/>
    <mergeCell ref="BY12:BZ12"/>
    <mergeCell ref="BW10:BX10"/>
    <mergeCell ref="BY10:BZ10"/>
    <mergeCell ref="CA10:CB10"/>
    <mergeCell ref="BU11:BV11"/>
    <mergeCell ref="BG11:BH11"/>
    <mergeCell ref="BG10:BH10"/>
    <mergeCell ref="BI10:BJ10"/>
    <mergeCell ref="BQ10:BR10"/>
    <mergeCell ref="BO10:BP10"/>
    <mergeCell ref="BM12:BN12"/>
    <mergeCell ref="BS12:BT12"/>
    <mergeCell ref="AW11:AX11"/>
    <mergeCell ref="AW10:AX10"/>
    <mergeCell ref="BA10:BB10"/>
    <mergeCell ref="AW12:AX12"/>
    <mergeCell ref="BC10:BD10"/>
    <mergeCell ref="AY10:AZ10"/>
    <mergeCell ref="BE11:BF11"/>
    <mergeCell ref="BE12:BF12"/>
    <mergeCell ref="BG12:BH12"/>
    <mergeCell ref="BI12:BJ12"/>
    <mergeCell ref="BI11:BJ11"/>
    <mergeCell ref="BQ12:BR12"/>
    <mergeCell ref="BO12:BP12"/>
    <mergeCell ref="BK12:BL12"/>
    <mergeCell ref="BK11:BL11"/>
    <mergeCell ref="BQ11:BR11"/>
    <mergeCell ref="AY11:AZ11"/>
  </mergeCells>
  <phoneticPr fontId="0" type="noConversion"/>
  <conditionalFormatting sqref="DD45 DF45 DH45 BF45">
    <cfRule type="cellIs" dxfId="1807"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1806" priority="2" stopIfTrue="1" operator="lessThan">
      <formula>F$12</formula>
    </cfRule>
  </conditionalFormatting>
  <conditionalFormatting sqref="J46 H46 L46 N46 F46 P46">
    <cfRule type="cellIs" dxfId="1805" priority="3" stopIfTrue="1" operator="greaterThan">
      <formula>F10</formula>
    </cfRule>
  </conditionalFormatting>
  <conditionalFormatting sqref="J47 H47 L47 N47 F47 P47">
    <cfRule type="cellIs" dxfId="1804"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1803"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1802"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1801" priority="7" stopIfTrue="1">
      <formula>AND(NOT(ISBLANK(C$8)),C14&gt;C$8)</formula>
    </cfRule>
    <cfRule type="expression" dxfId="1800"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1799"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1798"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xr:uid="{00000000-0002-0000-03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K52"/>
  <sheetViews>
    <sheetView rightToLeft="1" zoomScale="85" zoomScaleNormal="85" workbookViewId="0">
      <pane xSplit="2" ySplit="13" topLeftCell="C21" activePane="bottomRight" state="frozen"/>
      <selection pane="topRight" activeCell="C1" sqref="C1"/>
      <selection pane="bottomLeft" activeCell="A14" sqref="A14"/>
      <selection pane="bottomRight" activeCell="BP14" sqref="BP14"/>
    </sheetView>
  </sheetViews>
  <sheetFormatPr defaultColWidth="9.109375" defaultRowHeight="13.2" x14ac:dyDescent="0.25"/>
  <cols>
    <col min="1" max="1" width="8" style="2" customWidth="1"/>
    <col min="2" max="2" width="11.6640625" style="2" customWidth="1"/>
    <col min="3" max="3" width="9.6640625" style="2" customWidth="1"/>
    <col min="4" max="4" width="19" style="2" customWidth="1"/>
    <col min="5" max="5" width="9.6640625" style="2" hidden="1" customWidth="1"/>
    <col min="6" max="6" width="19.33203125" style="2" hidden="1" customWidth="1"/>
    <col min="7" max="7" width="9.6640625" style="2" hidden="1" customWidth="1"/>
    <col min="8" max="8" width="19.109375" style="2" hidden="1" customWidth="1"/>
    <col min="9" max="9" width="9.6640625" style="2" customWidth="1"/>
    <col min="10" max="10" width="18.6640625" style="2" customWidth="1"/>
    <col min="11" max="11" width="9.88671875" style="2" customWidth="1"/>
    <col min="12" max="12" width="18.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10.10937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6" width="18.6640625" style="2" customWidth="1"/>
    <col min="57" max="57" width="9.6640625" style="2" customWidth="1"/>
    <col min="58" max="58" width="18.6640625" style="2" customWidth="1"/>
    <col min="59" max="59" width="9.6640625" style="2" hidden="1" customWidth="1"/>
    <col min="60" max="60" width="18.6640625" style="2" hidden="1" customWidth="1"/>
    <col min="61" max="61" width="9.6640625" style="2" customWidth="1"/>
    <col min="62" max="62" width="18.6640625" style="2" customWidth="1"/>
    <col min="63" max="63" width="9.6640625" style="2" hidden="1" customWidth="1"/>
    <col min="64" max="64" width="18.6640625" style="2" hidden="1"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customWidth="1"/>
    <col min="122" max="122" width="18.6640625" style="2" customWidth="1"/>
    <col min="123" max="123" width="9.6640625" style="2" customWidth="1"/>
    <col min="124" max="124" width="18.6640625" style="2" customWidth="1"/>
    <col min="125" max="125" width="9.6640625" style="2" hidden="1" customWidth="1"/>
    <col min="126" max="126" width="18.6640625" style="2" hidden="1" customWidth="1"/>
    <col min="127" max="127" width="9.6640625" style="2" hidden="1" customWidth="1"/>
    <col min="128" max="128" width="18.6640625" style="2" hidden="1" customWidth="1"/>
    <col min="129" max="129" width="9.6640625" style="2" hidden="1" customWidth="1"/>
    <col min="130" max="130" width="18.6640625" style="2" hidden="1" customWidth="1"/>
    <col min="131" max="131" width="13" style="2" customWidth="1"/>
    <col min="132" max="16384" width="9.109375" style="2"/>
  </cols>
  <sheetData>
    <row r="1" spans="1:141" x14ac:dyDescent="0.25">
      <c r="A1" s="87" t="s">
        <v>160</v>
      </c>
      <c r="B1" s="88" t="s">
        <v>279</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1" x14ac:dyDescent="0.25">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5">
      <c r="A3" s="73"/>
      <c r="B3" s="20"/>
      <c r="C3" s="20"/>
      <c r="D3" s="20"/>
      <c r="E3" s="72"/>
      <c r="F3" s="50" t="s">
        <v>236</v>
      </c>
      <c r="G3" s="72"/>
      <c r="H3" s="72"/>
      <c r="I3" s="20"/>
      <c r="J3" s="20"/>
      <c r="K3" s="20"/>
      <c r="L3" s="20"/>
      <c r="M3" s="20"/>
      <c r="N3" s="20"/>
      <c r="O3" s="20"/>
      <c r="P3" s="20"/>
      <c r="Q3" s="20"/>
      <c r="R3" s="20"/>
      <c r="S3" s="20"/>
      <c r="T3" s="20"/>
      <c r="U3" s="20"/>
      <c r="V3" s="20"/>
      <c r="W3" s="20"/>
      <c r="X3" s="20"/>
      <c r="Y3" s="20" t="s">
        <v>273</v>
      </c>
      <c r="Z3" s="20"/>
      <c r="AA3" s="20"/>
      <c r="AB3" s="20"/>
      <c r="AC3" s="20"/>
      <c r="AD3" s="20"/>
      <c r="AE3" s="20"/>
      <c r="AF3" s="20"/>
      <c r="AG3" s="20"/>
      <c r="AH3" s="20"/>
      <c r="AI3" s="20"/>
      <c r="AJ3" s="20"/>
      <c r="AK3" s="20"/>
      <c r="AL3" s="20"/>
      <c r="AM3" s="20"/>
      <c r="AN3" s="20"/>
      <c r="AO3" s="20"/>
      <c r="AP3" s="20"/>
      <c r="AQ3" s="20"/>
      <c r="AR3" s="20"/>
      <c r="AS3" s="20"/>
      <c r="AT3" s="20"/>
      <c r="AU3" s="20"/>
      <c r="AV3" s="20"/>
      <c r="AW3" s="20" t="s">
        <v>276</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5">
      <c r="A4" s="17"/>
      <c r="B4" s="83" t="s">
        <v>161</v>
      </c>
      <c r="C4" s="233">
        <v>7</v>
      </c>
      <c r="D4" s="234"/>
      <c r="E4" s="233">
        <v>13</v>
      </c>
      <c r="F4" s="234"/>
      <c r="G4" s="233">
        <v>14</v>
      </c>
      <c r="H4" s="234"/>
      <c r="I4" s="233">
        <v>99</v>
      </c>
      <c r="J4" s="234"/>
      <c r="K4" s="233">
        <v>100</v>
      </c>
      <c r="L4" s="234"/>
      <c r="M4" s="233">
        <v>16</v>
      </c>
      <c r="N4" s="234"/>
      <c r="O4" s="233">
        <v>19</v>
      </c>
      <c r="P4" s="234"/>
      <c r="Q4" s="233">
        <v>20</v>
      </c>
      <c r="R4" s="234"/>
      <c r="S4" s="233">
        <v>17</v>
      </c>
      <c r="T4" s="234"/>
      <c r="U4" s="233">
        <v>18</v>
      </c>
      <c r="V4" s="234"/>
      <c r="W4" s="233">
        <v>21</v>
      </c>
      <c r="X4" s="234"/>
      <c r="Y4" s="233">
        <v>23</v>
      </c>
      <c r="Z4" s="234"/>
      <c r="AA4" s="233">
        <v>24</v>
      </c>
      <c r="AB4" s="234"/>
      <c r="AC4" s="233">
        <v>25</v>
      </c>
      <c r="AD4" s="234"/>
      <c r="AE4" s="233">
        <v>29</v>
      </c>
      <c r="AF4" s="234"/>
      <c r="AG4" s="233">
        <v>38</v>
      </c>
      <c r="AH4" s="234"/>
      <c r="AI4" s="214">
        <v>32</v>
      </c>
      <c r="AJ4" s="215"/>
      <c r="AK4" s="233">
        <v>33</v>
      </c>
      <c r="AL4" s="234"/>
      <c r="AM4" s="233">
        <v>31</v>
      </c>
      <c r="AN4" s="234"/>
      <c r="AO4" s="233">
        <v>35</v>
      </c>
      <c r="AP4" s="234"/>
      <c r="AQ4" s="233">
        <v>37</v>
      </c>
      <c r="AR4" s="234"/>
      <c r="AS4" s="233">
        <v>39</v>
      </c>
      <c r="AT4" s="234"/>
      <c r="AU4" s="233">
        <v>43</v>
      </c>
      <c r="AV4" s="234"/>
      <c r="AW4" s="233">
        <v>44</v>
      </c>
      <c r="AX4" s="234"/>
      <c r="AY4" s="233">
        <v>45</v>
      </c>
      <c r="AZ4" s="234"/>
      <c r="BA4" s="233">
        <v>40</v>
      </c>
      <c r="BB4" s="234"/>
      <c r="BC4" s="233">
        <v>42</v>
      </c>
      <c r="BD4" s="234"/>
      <c r="BE4" s="233">
        <v>50</v>
      </c>
      <c r="BF4" s="234"/>
      <c r="BG4" s="233">
        <v>46</v>
      </c>
      <c r="BH4" s="234"/>
      <c r="BI4" s="233">
        <v>47</v>
      </c>
      <c r="BJ4" s="234"/>
      <c r="BK4" s="233">
        <v>48</v>
      </c>
      <c r="BL4" s="234"/>
      <c r="BM4" s="233">
        <v>52</v>
      </c>
      <c r="BN4" s="234"/>
      <c r="BO4" s="233">
        <v>53</v>
      </c>
      <c r="BP4" s="234"/>
      <c r="BQ4" s="237">
        <v>61</v>
      </c>
      <c r="BR4" s="237"/>
      <c r="BS4" s="233">
        <v>54</v>
      </c>
      <c r="BT4" s="234"/>
      <c r="BU4" s="233">
        <v>55</v>
      </c>
      <c r="BV4" s="234"/>
      <c r="BW4" s="233">
        <v>56</v>
      </c>
      <c r="BX4" s="234"/>
      <c r="BY4" s="233">
        <v>71</v>
      </c>
      <c r="BZ4" s="234"/>
      <c r="CA4" s="233">
        <v>63</v>
      </c>
      <c r="CB4" s="234"/>
      <c r="CC4" s="233">
        <v>64</v>
      </c>
      <c r="CD4" s="234"/>
      <c r="CE4" s="233">
        <v>65</v>
      </c>
      <c r="CF4" s="234"/>
      <c r="CG4" s="233">
        <v>66</v>
      </c>
      <c r="CH4" s="234"/>
      <c r="CI4" s="233">
        <v>67</v>
      </c>
      <c r="CJ4" s="234"/>
      <c r="CK4" s="233">
        <v>68</v>
      </c>
      <c r="CL4" s="234"/>
      <c r="CM4" s="233">
        <v>69</v>
      </c>
      <c r="CN4" s="234"/>
      <c r="CO4" s="233">
        <v>78</v>
      </c>
      <c r="CP4" s="234"/>
      <c r="CQ4" s="233">
        <v>79</v>
      </c>
      <c r="CR4" s="234"/>
      <c r="CS4" s="233">
        <v>74</v>
      </c>
      <c r="CT4" s="234"/>
      <c r="CU4" s="233">
        <v>82</v>
      </c>
      <c r="CV4" s="234"/>
      <c r="CW4" s="233">
        <v>72</v>
      </c>
      <c r="CX4" s="234"/>
      <c r="CY4" s="233">
        <v>76</v>
      </c>
      <c r="CZ4" s="234"/>
      <c r="DA4" s="233">
        <v>83</v>
      </c>
      <c r="DB4" s="234"/>
      <c r="DC4" s="233">
        <v>73</v>
      </c>
      <c r="DD4" s="234"/>
      <c r="DE4" s="233">
        <v>80</v>
      </c>
      <c r="DF4" s="234"/>
      <c r="DG4" s="233">
        <v>70</v>
      </c>
      <c r="DH4" s="234"/>
      <c r="DI4" s="233">
        <v>75</v>
      </c>
      <c r="DJ4" s="234"/>
      <c r="DK4" s="233">
        <v>77</v>
      </c>
      <c r="DL4" s="234"/>
      <c r="DM4" s="233">
        <v>59</v>
      </c>
      <c r="DN4" s="234"/>
      <c r="DO4" s="233">
        <v>81</v>
      </c>
      <c r="DP4" s="234"/>
      <c r="DQ4" s="233">
        <v>62</v>
      </c>
      <c r="DR4" s="234"/>
      <c r="DS4" s="233">
        <v>84</v>
      </c>
      <c r="DT4" s="234"/>
      <c r="DU4" s="233">
        <v>85</v>
      </c>
      <c r="DV4" s="234"/>
      <c r="DW4" s="233">
        <v>87</v>
      </c>
      <c r="DX4" s="234"/>
      <c r="DY4" s="233"/>
      <c r="DZ4" s="234"/>
      <c r="EA4" s="19"/>
    </row>
    <row r="5" spans="1:141" s="1" customFormat="1" ht="26.25" customHeight="1" x14ac:dyDescent="0.25">
      <c r="A5" s="17"/>
      <c r="B5" s="18" t="s">
        <v>10</v>
      </c>
      <c r="C5" s="196" t="s">
        <v>137</v>
      </c>
      <c r="D5" s="197"/>
      <c r="E5" s="196" t="s">
        <v>97</v>
      </c>
      <c r="F5" s="197"/>
      <c r="G5" s="196" t="s">
        <v>98</v>
      </c>
      <c r="H5" s="197"/>
      <c r="I5" s="196" t="s">
        <v>238</v>
      </c>
      <c r="J5" s="197"/>
      <c r="K5" s="196" t="s">
        <v>239</v>
      </c>
      <c r="L5" s="197"/>
      <c r="M5" s="196" t="s">
        <v>99</v>
      </c>
      <c r="N5" s="197"/>
      <c r="O5" s="196" t="s">
        <v>103</v>
      </c>
      <c r="P5" s="197"/>
      <c r="Q5" s="196" t="s">
        <v>104</v>
      </c>
      <c r="R5" s="197"/>
      <c r="S5" s="196" t="s">
        <v>101</v>
      </c>
      <c r="T5" s="197"/>
      <c r="U5" s="196" t="s">
        <v>102</v>
      </c>
      <c r="V5" s="197"/>
      <c r="W5" s="196" t="s">
        <v>36</v>
      </c>
      <c r="X5" s="197"/>
      <c r="Y5" s="196" t="s">
        <v>93</v>
      </c>
      <c r="Z5" s="197"/>
      <c r="AA5" s="196" t="s">
        <v>166</v>
      </c>
      <c r="AB5" s="197"/>
      <c r="AC5" s="196" t="s">
        <v>195</v>
      </c>
      <c r="AD5" s="197"/>
      <c r="AE5" s="196" t="s">
        <v>196</v>
      </c>
      <c r="AF5" s="197"/>
      <c r="AG5" s="196" t="s">
        <v>17</v>
      </c>
      <c r="AH5" s="197"/>
      <c r="AI5" s="194" t="s">
        <v>105</v>
      </c>
      <c r="AJ5" s="195"/>
      <c r="AK5" s="196" t="s">
        <v>197</v>
      </c>
      <c r="AL5" s="197"/>
      <c r="AM5" s="196" t="s">
        <v>164</v>
      </c>
      <c r="AN5" s="197"/>
      <c r="AO5" s="196" t="s">
        <v>198</v>
      </c>
      <c r="AP5" s="197"/>
      <c r="AQ5" s="196" t="s">
        <v>199</v>
      </c>
      <c r="AR5" s="197"/>
      <c r="AS5" s="196" t="s">
        <v>240</v>
      </c>
      <c r="AT5" s="197"/>
      <c r="AU5" s="196" t="s">
        <v>241</v>
      </c>
      <c r="AV5" s="197"/>
      <c r="AW5" s="196" t="s">
        <v>107</v>
      </c>
      <c r="AX5" s="197"/>
      <c r="AY5" s="196" t="s">
        <v>108</v>
      </c>
      <c r="AZ5" s="197"/>
      <c r="BA5" s="196" t="s">
        <v>94</v>
      </c>
      <c r="BB5" s="197"/>
      <c r="BC5" s="196" t="s">
        <v>248</v>
      </c>
      <c r="BD5" s="197"/>
      <c r="BE5" s="196" t="s">
        <v>91</v>
      </c>
      <c r="BF5" s="197"/>
      <c r="BG5" s="196" t="s">
        <v>6</v>
      </c>
      <c r="BH5" s="197"/>
      <c r="BI5" s="196" t="s">
        <v>8</v>
      </c>
      <c r="BJ5" s="197"/>
      <c r="BK5" s="196" t="s">
        <v>7</v>
      </c>
      <c r="BL5" s="197"/>
      <c r="BM5" s="196" t="s">
        <v>109</v>
      </c>
      <c r="BN5" s="197"/>
      <c r="BO5" s="196" t="s">
        <v>203</v>
      </c>
      <c r="BP5" s="197"/>
      <c r="BQ5" s="194" t="s">
        <v>228</v>
      </c>
      <c r="BR5" s="195"/>
      <c r="BS5" s="196" t="s">
        <v>88</v>
      </c>
      <c r="BT5" s="197"/>
      <c r="BU5" s="196" t="s">
        <v>251</v>
      </c>
      <c r="BV5" s="197"/>
      <c r="BW5" s="196" t="s">
        <v>73</v>
      </c>
      <c r="BX5" s="197"/>
      <c r="BY5" s="196" t="s">
        <v>146</v>
      </c>
      <c r="BZ5" s="197"/>
      <c r="CA5" s="196" t="s">
        <v>115</v>
      </c>
      <c r="CB5" s="197"/>
      <c r="CC5" s="196" t="s">
        <v>143</v>
      </c>
      <c r="CD5" s="197"/>
      <c r="CE5" s="196" t="s">
        <v>140</v>
      </c>
      <c r="CF5" s="197"/>
      <c r="CG5" s="196" t="s">
        <v>139</v>
      </c>
      <c r="CH5" s="197"/>
      <c r="CI5" s="196" t="s">
        <v>141</v>
      </c>
      <c r="CJ5" s="197"/>
      <c r="CK5" s="196" t="s">
        <v>142</v>
      </c>
      <c r="CL5" s="197"/>
      <c r="CM5" s="196" t="s">
        <v>144</v>
      </c>
      <c r="CN5" s="197"/>
      <c r="CO5" s="196" t="s">
        <v>129</v>
      </c>
      <c r="CP5" s="197"/>
      <c r="CQ5" s="196" t="s">
        <v>150</v>
      </c>
      <c r="CR5" s="197"/>
      <c r="CS5" s="196" t="s">
        <v>148</v>
      </c>
      <c r="CT5" s="197"/>
      <c r="CU5" s="196" t="s">
        <v>56</v>
      </c>
      <c r="CV5" s="197"/>
      <c r="CW5" s="196" t="s">
        <v>147</v>
      </c>
      <c r="CX5" s="197"/>
      <c r="CY5" s="196" t="s">
        <v>218</v>
      </c>
      <c r="CZ5" s="197"/>
      <c r="DA5" s="196" t="s">
        <v>152</v>
      </c>
      <c r="DB5" s="197"/>
      <c r="DC5" s="196" t="s">
        <v>125</v>
      </c>
      <c r="DD5" s="197"/>
      <c r="DE5" s="196" t="s">
        <v>151</v>
      </c>
      <c r="DF5" s="197"/>
      <c r="DG5" s="196" t="s">
        <v>145</v>
      </c>
      <c r="DH5" s="197"/>
      <c r="DI5" s="196" t="s">
        <v>80</v>
      </c>
      <c r="DJ5" s="197"/>
      <c r="DK5" s="196" t="s">
        <v>149</v>
      </c>
      <c r="DL5" s="197"/>
      <c r="DM5" s="196" t="s">
        <v>74</v>
      </c>
      <c r="DN5" s="197"/>
      <c r="DO5" s="196" t="s">
        <v>219</v>
      </c>
      <c r="DP5" s="197"/>
      <c r="DQ5" s="196" t="s">
        <v>114</v>
      </c>
      <c r="DR5" s="197"/>
      <c r="DS5" s="196" t="s">
        <v>153</v>
      </c>
      <c r="DT5" s="197"/>
      <c r="DU5" s="196" t="s">
        <v>18</v>
      </c>
      <c r="DV5" s="197"/>
      <c r="DW5" s="196" t="s">
        <v>40</v>
      </c>
      <c r="DX5" s="197"/>
      <c r="DY5" s="231" t="s">
        <v>162</v>
      </c>
      <c r="DZ5" s="232"/>
      <c r="EA5" s="19"/>
    </row>
    <row r="6" spans="1:141" s="1" customFormat="1" ht="25.5" customHeight="1" x14ac:dyDescent="0.25">
      <c r="A6" s="17"/>
      <c r="B6" s="18" t="s">
        <v>11</v>
      </c>
      <c r="C6" s="196" t="s">
        <v>2</v>
      </c>
      <c r="D6" s="197"/>
      <c r="E6" s="196" t="s">
        <v>70</v>
      </c>
      <c r="F6" s="197"/>
      <c r="G6" s="196" t="s">
        <v>70</v>
      </c>
      <c r="H6" s="197"/>
      <c r="I6" s="196" t="s">
        <v>163</v>
      </c>
      <c r="J6" s="197"/>
      <c r="K6" s="196" t="s">
        <v>163</v>
      </c>
      <c r="L6" s="197"/>
      <c r="M6" s="196" t="s">
        <v>163</v>
      </c>
      <c r="N6" s="197"/>
      <c r="O6" s="196" t="s">
        <v>3</v>
      </c>
      <c r="P6" s="197"/>
      <c r="Q6" s="196" t="s">
        <v>3</v>
      </c>
      <c r="R6" s="197"/>
      <c r="S6" s="196" t="s">
        <v>138</v>
      </c>
      <c r="T6" s="197" t="s">
        <v>39</v>
      </c>
      <c r="U6" s="196" t="s">
        <v>138</v>
      </c>
      <c r="V6" s="197" t="s">
        <v>39</v>
      </c>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3</v>
      </c>
      <c r="AR6" s="197"/>
      <c r="AS6" s="196" t="s">
        <v>3</v>
      </c>
      <c r="AT6" s="197"/>
      <c r="AU6" s="196" t="s">
        <v>9</v>
      </c>
      <c r="AV6" s="197"/>
      <c r="AW6" s="196" t="s">
        <v>3</v>
      </c>
      <c r="AX6" s="197"/>
      <c r="AY6" s="196" t="s">
        <v>3</v>
      </c>
      <c r="AZ6" s="197"/>
      <c r="BA6" s="196" t="s">
        <v>3</v>
      </c>
      <c r="BB6" s="197"/>
      <c r="BC6" s="196" t="s">
        <v>3</v>
      </c>
      <c r="BD6" s="197"/>
      <c r="BE6" s="196" t="s">
        <v>3</v>
      </c>
      <c r="BF6" s="197"/>
      <c r="BG6" s="196" t="s">
        <v>3</v>
      </c>
      <c r="BH6" s="197"/>
      <c r="BI6" s="196" t="s">
        <v>3</v>
      </c>
      <c r="BJ6" s="197"/>
      <c r="BK6" s="196" t="s">
        <v>3</v>
      </c>
      <c r="BL6" s="197"/>
      <c r="BM6" s="196" t="s">
        <v>89</v>
      </c>
      <c r="BN6" s="197"/>
      <c r="BO6" s="196" t="s">
        <v>89</v>
      </c>
      <c r="BP6" s="197"/>
      <c r="BQ6" s="229" t="s">
        <v>92</v>
      </c>
      <c r="BR6" s="230"/>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t="s">
        <v>3</v>
      </c>
      <c r="DR6" s="197"/>
      <c r="DS6" s="196" t="s">
        <v>3</v>
      </c>
      <c r="DT6" s="197"/>
      <c r="DU6" s="196"/>
      <c r="DV6" s="197"/>
      <c r="DW6" s="196"/>
      <c r="DX6" s="197"/>
      <c r="DY6" s="129"/>
      <c r="DZ6" s="130"/>
      <c r="EA6" s="56"/>
    </row>
    <row r="7" spans="1:141" s="1" customFormat="1" ht="27" customHeight="1" x14ac:dyDescent="0.25">
      <c r="A7" s="17"/>
      <c r="B7" s="21" t="s">
        <v>134</v>
      </c>
      <c r="C7" s="225"/>
      <c r="D7" s="226"/>
      <c r="E7" s="225"/>
      <c r="F7" s="226"/>
      <c r="G7" s="225"/>
      <c r="H7" s="226"/>
      <c r="I7" s="225"/>
      <c r="J7" s="226" t="s">
        <v>95</v>
      </c>
      <c r="K7" s="225"/>
      <c r="L7" s="226" t="s">
        <v>95</v>
      </c>
      <c r="M7" s="225"/>
      <c r="N7" s="226"/>
      <c r="O7" s="225"/>
      <c r="P7" s="226"/>
      <c r="Q7" s="225"/>
      <c r="R7" s="226"/>
      <c r="S7" s="225"/>
      <c r="T7" s="226"/>
      <c r="U7" s="225"/>
      <c r="V7" s="226"/>
      <c r="W7" s="225">
        <v>10</v>
      </c>
      <c r="X7" s="226"/>
      <c r="Y7" s="225">
        <v>10</v>
      </c>
      <c r="Z7" s="226"/>
      <c r="AA7" s="225">
        <v>10</v>
      </c>
      <c r="AB7" s="226"/>
      <c r="AC7" s="225">
        <v>100</v>
      </c>
      <c r="AD7" s="226">
        <v>100</v>
      </c>
      <c r="AE7" s="225"/>
      <c r="AF7" s="226"/>
      <c r="AG7" s="225">
        <v>25</v>
      </c>
      <c r="AH7" s="226"/>
      <c r="AI7" s="225">
        <v>10</v>
      </c>
      <c r="AJ7" s="226"/>
      <c r="AK7" s="225">
        <v>10</v>
      </c>
      <c r="AL7" s="226"/>
      <c r="AM7" s="225"/>
      <c r="AN7" s="226"/>
      <c r="AO7" s="225"/>
      <c r="AP7" s="226"/>
      <c r="AQ7" s="225"/>
      <c r="AR7" s="226"/>
      <c r="AS7" s="225">
        <v>5</v>
      </c>
      <c r="AT7" s="226"/>
      <c r="AU7" s="225">
        <v>10</v>
      </c>
      <c r="AV7" s="226"/>
      <c r="AW7" s="225">
        <v>1</v>
      </c>
      <c r="AX7" s="226"/>
      <c r="AY7" s="225">
        <v>1</v>
      </c>
      <c r="AZ7" s="226"/>
      <c r="BA7" s="225"/>
      <c r="BB7" s="226"/>
      <c r="BC7" s="225">
        <v>2</v>
      </c>
      <c r="BD7" s="226"/>
      <c r="BE7" s="225">
        <v>2</v>
      </c>
      <c r="BF7" s="226"/>
      <c r="BG7" s="225"/>
      <c r="BH7" s="226"/>
      <c r="BI7" s="225">
        <v>0.1</v>
      </c>
      <c r="BJ7" s="226"/>
      <c r="BK7" s="225"/>
      <c r="BL7" s="226"/>
      <c r="BM7" s="225">
        <v>1.4</v>
      </c>
      <c r="BN7" s="226"/>
      <c r="BO7" s="225">
        <v>1.4</v>
      </c>
      <c r="BP7" s="226"/>
      <c r="BQ7" s="225">
        <v>5</v>
      </c>
      <c r="BR7" s="226">
        <v>5</v>
      </c>
      <c r="BS7" s="225">
        <v>250</v>
      </c>
      <c r="BT7" s="226"/>
      <c r="BU7" s="225">
        <v>150</v>
      </c>
      <c r="BV7" s="226"/>
      <c r="BW7" s="225">
        <v>0.4</v>
      </c>
      <c r="BX7" s="226"/>
      <c r="BY7" s="225">
        <v>0.1</v>
      </c>
      <c r="BZ7" s="226">
        <v>0.1</v>
      </c>
      <c r="CA7" s="225">
        <v>0.01</v>
      </c>
      <c r="CB7" s="226">
        <v>0.01</v>
      </c>
      <c r="CC7" s="225">
        <v>0.2</v>
      </c>
      <c r="CD7" s="226">
        <v>0.2</v>
      </c>
      <c r="CE7" s="225">
        <v>0.2</v>
      </c>
      <c r="CF7" s="226">
        <v>0.2</v>
      </c>
      <c r="CG7" s="225">
        <v>0.1</v>
      </c>
      <c r="CH7" s="226">
        <v>0.1</v>
      </c>
      <c r="CI7" s="225">
        <v>2</v>
      </c>
      <c r="CJ7" s="226">
        <v>2</v>
      </c>
      <c r="CK7" s="225">
        <v>2E-3</v>
      </c>
      <c r="CL7" s="226">
        <v>2E-3</v>
      </c>
      <c r="CM7" s="225">
        <v>0.1</v>
      </c>
      <c r="CN7" s="226">
        <v>0.1</v>
      </c>
      <c r="CO7" s="225">
        <v>0.02</v>
      </c>
      <c r="CP7" s="226">
        <v>0.02</v>
      </c>
      <c r="CQ7" s="225">
        <v>2</v>
      </c>
      <c r="CR7" s="226">
        <v>2</v>
      </c>
      <c r="CS7" s="225">
        <v>0.2</v>
      </c>
      <c r="CT7" s="226">
        <v>0.2</v>
      </c>
      <c r="CU7" s="225">
        <v>5</v>
      </c>
      <c r="CV7" s="226">
        <v>5</v>
      </c>
      <c r="CW7" s="225">
        <v>0.01</v>
      </c>
      <c r="CX7" s="226">
        <v>0.01</v>
      </c>
      <c r="CY7" s="225">
        <v>0.1</v>
      </c>
      <c r="CZ7" s="226">
        <v>0.1</v>
      </c>
      <c r="DA7" s="225">
        <v>0.1</v>
      </c>
      <c r="DB7" s="226">
        <v>0.1</v>
      </c>
      <c r="DC7" s="225">
        <v>0.05</v>
      </c>
      <c r="DD7" s="226">
        <v>0.05</v>
      </c>
      <c r="DE7" s="225">
        <v>2.5</v>
      </c>
      <c r="DF7" s="226">
        <v>2.5</v>
      </c>
      <c r="DG7" s="225"/>
      <c r="DH7" s="226"/>
      <c r="DI7" s="225"/>
      <c r="DJ7" s="226"/>
      <c r="DK7" s="225"/>
      <c r="DL7" s="226"/>
      <c r="DM7" s="225"/>
      <c r="DN7" s="226"/>
      <c r="DO7" s="225"/>
      <c r="DP7" s="226"/>
      <c r="DQ7" s="225"/>
      <c r="DR7" s="226"/>
      <c r="DS7" s="225"/>
      <c r="DT7" s="226"/>
      <c r="DU7" s="225"/>
      <c r="DV7" s="226"/>
      <c r="DW7" s="225"/>
      <c r="DX7" s="226"/>
      <c r="DY7" s="225"/>
      <c r="DZ7" s="226"/>
      <c r="EA7" s="56"/>
    </row>
    <row r="8" spans="1:141" s="1" customFormat="1" ht="26.25" customHeight="1" x14ac:dyDescent="0.25">
      <c r="A8" s="17"/>
      <c r="B8" s="21" t="s">
        <v>135</v>
      </c>
      <c r="C8" s="225"/>
      <c r="D8" s="226"/>
      <c r="E8" s="225"/>
      <c r="F8" s="226"/>
      <c r="G8" s="225"/>
      <c r="H8" s="226"/>
      <c r="I8" s="225">
        <v>8.5</v>
      </c>
      <c r="J8" s="226"/>
      <c r="K8" s="225">
        <v>8.5</v>
      </c>
      <c r="L8" s="226"/>
      <c r="M8" s="225">
        <v>8.5</v>
      </c>
      <c r="N8" s="226"/>
      <c r="O8" s="225"/>
      <c r="P8" s="226"/>
      <c r="Q8" s="225"/>
      <c r="R8" s="226"/>
      <c r="S8" s="225"/>
      <c r="T8" s="226"/>
      <c r="U8" s="225"/>
      <c r="V8" s="226"/>
      <c r="W8" s="225">
        <v>15</v>
      </c>
      <c r="X8" s="226"/>
      <c r="Y8" s="225">
        <v>15</v>
      </c>
      <c r="Z8" s="226"/>
      <c r="AA8" s="225">
        <v>15</v>
      </c>
      <c r="AB8" s="226"/>
      <c r="AC8" s="225">
        <v>150</v>
      </c>
      <c r="AD8" s="226"/>
      <c r="AE8" s="225"/>
      <c r="AF8" s="226"/>
      <c r="AG8" s="225">
        <v>35</v>
      </c>
      <c r="AH8" s="226"/>
      <c r="AI8" s="225">
        <v>15</v>
      </c>
      <c r="AJ8" s="226"/>
      <c r="AK8" s="225">
        <v>15</v>
      </c>
      <c r="AL8" s="226"/>
      <c r="AM8" s="225"/>
      <c r="AN8" s="226"/>
      <c r="AO8" s="225"/>
      <c r="AP8" s="226"/>
      <c r="AQ8" s="225"/>
      <c r="AR8" s="226"/>
      <c r="AS8" s="225">
        <v>7</v>
      </c>
      <c r="AT8" s="226"/>
      <c r="AU8" s="225">
        <v>50</v>
      </c>
      <c r="AV8" s="226"/>
      <c r="AW8" s="225">
        <v>2.5</v>
      </c>
      <c r="AX8" s="226"/>
      <c r="AY8" s="225">
        <v>2.5</v>
      </c>
      <c r="AZ8" s="226"/>
      <c r="BA8" s="225"/>
      <c r="BB8" s="226"/>
      <c r="BC8" s="225">
        <v>3</v>
      </c>
      <c r="BD8" s="226"/>
      <c r="BE8" s="225">
        <v>3</v>
      </c>
      <c r="BF8" s="226"/>
      <c r="BG8" s="225"/>
      <c r="BH8" s="226"/>
      <c r="BI8" s="225">
        <v>0.2</v>
      </c>
      <c r="BJ8" s="226"/>
      <c r="BK8" s="225"/>
      <c r="BL8" s="226"/>
      <c r="BM8" s="225">
        <v>1.8</v>
      </c>
      <c r="BN8" s="226"/>
      <c r="BO8" s="225">
        <v>1.8</v>
      </c>
      <c r="BP8" s="226"/>
      <c r="BQ8" s="225">
        <v>6.5</v>
      </c>
      <c r="BR8" s="226"/>
      <c r="BS8" s="225">
        <v>280</v>
      </c>
      <c r="BT8" s="226"/>
      <c r="BU8" s="225">
        <v>200</v>
      </c>
      <c r="BV8" s="226"/>
      <c r="BW8" s="225">
        <v>0.5</v>
      </c>
      <c r="BX8" s="226"/>
      <c r="BY8" s="225">
        <v>0.25</v>
      </c>
      <c r="BZ8" s="226"/>
      <c r="CA8" s="225">
        <v>2.5000000000000001E-2</v>
      </c>
      <c r="CB8" s="226"/>
      <c r="CC8" s="225">
        <v>0.5</v>
      </c>
      <c r="CD8" s="226"/>
      <c r="CE8" s="225">
        <v>0.5</v>
      </c>
      <c r="CF8" s="226"/>
      <c r="CG8" s="225">
        <v>0.25</v>
      </c>
      <c r="CH8" s="226"/>
      <c r="CI8" s="225">
        <v>5</v>
      </c>
      <c r="CJ8" s="226"/>
      <c r="CK8" s="225">
        <v>5.0000000000000001E-3</v>
      </c>
      <c r="CL8" s="226"/>
      <c r="CM8" s="225">
        <v>0.25</v>
      </c>
      <c r="CN8" s="226"/>
      <c r="CO8" s="225">
        <v>0.05</v>
      </c>
      <c r="CP8" s="226"/>
      <c r="CQ8" s="225">
        <v>5</v>
      </c>
      <c r="CR8" s="226"/>
      <c r="CS8" s="225">
        <v>0.5</v>
      </c>
      <c r="CT8" s="226"/>
      <c r="CU8" s="225">
        <v>12.5</v>
      </c>
      <c r="CV8" s="226"/>
      <c r="CW8" s="225">
        <v>2.5000000000000001E-2</v>
      </c>
      <c r="CX8" s="226"/>
      <c r="CY8" s="225">
        <v>0.25</v>
      </c>
      <c r="CZ8" s="226"/>
      <c r="DA8" s="225">
        <v>0.25</v>
      </c>
      <c r="DB8" s="226"/>
      <c r="DC8" s="225">
        <v>0.125</v>
      </c>
      <c r="DD8" s="226"/>
      <c r="DE8" s="225">
        <v>6.25</v>
      </c>
      <c r="DF8" s="226"/>
      <c r="DG8" s="225"/>
      <c r="DH8" s="226"/>
      <c r="DI8" s="225"/>
      <c r="DJ8" s="226"/>
      <c r="DK8" s="225"/>
      <c r="DL8" s="226"/>
      <c r="DM8" s="225"/>
      <c r="DN8" s="226"/>
      <c r="DO8" s="225"/>
      <c r="DP8" s="226"/>
      <c r="DQ8" s="225"/>
      <c r="DR8" s="226"/>
      <c r="DS8" s="225"/>
      <c r="DT8" s="226"/>
      <c r="DU8" s="225"/>
      <c r="DV8" s="226"/>
      <c r="DW8" s="225"/>
      <c r="DX8" s="226"/>
      <c r="DY8" s="225"/>
      <c r="DZ8" s="226"/>
      <c r="EA8" s="19"/>
    </row>
    <row r="9" spans="1:141" s="1" customFormat="1" ht="27" customHeight="1" x14ac:dyDescent="0.25">
      <c r="A9" s="17"/>
      <c r="B9" s="21" t="s">
        <v>136</v>
      </c>
      <c r="C9" s="225"/>
      <c r="D9" s="226"/>
      <c r="E9" s="225"/>
      <c r="F9" s="226"/>
      <c r="G9" s="225"/>
      <c r="H9" s="226"/>
      <c r="I9" s="225">
        <v>6.5</v>
      </c>
      <c r="J9" s="226"/>
      <c r="K9" s="225">
        <v>6.5</v>
      </c>
      <c r="L9" s="226"/>
      <c r="M9" s="225">
        <v>6.5</v>
      </c>
      <c r="N9" s="226"/>
      <c r="O9" s="225">
        <v>0.5</v>
      </c>
      <c r="P9" s="226"/>
      <c r="Q9" s="225">
        <v>0.5</v>
      </c>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v>0.8</v>
      </c>
      <c r="AX9" s="226"/>
      <c r="AY9" s="225">
        <v>0.8</v>
      </c>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225"/>
      <c r="DV9" s="226"/>
      <c r="DW9" s="225"/>
      <c r="DX9" s="226"/>
      <c r="DY9" s="132"/>
      <c r="DZ9" s="133"/>
      <c r="EA9" s="19"/>
    </row>
    <row r="10" spans="1:141" s="1" customFormat="1" ht="22.5" customHeight="1" x14ac:dyDescent="0.25">
      <c r="A10" s="17"/>
      <c r="B10" s="18" t="s">
        <v>71</v>
      </c>
      <c r="C10" s="196" t="s">
        <v>82</v>
      </c>
      <c r="D10" s="228"/>
      <c r="E10" s="196" t="s">
        <v>82</v>
      </c>
      <c r="F10" s="197"/>
      <c r="G10" s="196" t="s">
        <v>75</v>
      </c>
      <c r="H10" s="197"/>
      <c r="I10" s="196" t="s">
        <v>249</v>
      </c>
      <c r="J10" s="197"/>
      <c r="K10" s="196" t="s">
        <v>250</v>
      </c>
      <c r="L10" s="197"/>
      <c r="M10" s="196" t="s">
        <v>75</v>
      </c>
      <c r="N10" s="197"/>
      <c r="O10" s="196" t="s">
        <v>220</v>
      </c>
      <c r="P10" s="197"/>
      <c r="Q10" s="196" t="s">
        <v>75</v>
      </c>
      <c r="R10" s="197"/>
      <c r="S10" s="196" t="s">
        <v>220</v>
      </c>
      <c r="T10" s="197"/>
      <c r="U10" s="196" t="s">
        <v>75</v>
      </c>
      <c r="V10" s="197"/>
      <c r="W10" s="196" t="s">
        <v>86</v>
      </c>
      <c r="X10" s="197"/>
      <c r="Y10" s="196" t="s">
        <v>85</v>
      </c>
      <c r="Z10" s="197"/>
      <c r="AA10" s="196" t="s">
        <v>85</v>
      </c>
      <c r="AB10" s="197"/>
      <c r="AC10" s="196" t="s">
        <v>86</v>
      </c>
      <c r="AD10" s="197"/>
      <c r="AE10" s="196" t="s">
        <v>85</v>
      </c>
      <c r="AF10" s="197"/>
      <c r="AG10" s="196" t="s">
        <v>85</v>
      </c>
      <c r="AH10" s="197"/>
      <c r="AI10" s="196" t="s">
        <v>220</v>
      </c>
      <c r="AJ10" s="197"/>
      <c r="AK10" s="196" t="s">
        <v>86</v>
      </c>
      <c r="AL10" s="197"/>
      <c r="AM10" s="196" t="s">
        <v>85</v>
      </c>
      <c r="AN10" s="197"/>
      <c r="AO10" s="196" t="s">
        <v>86</v>
      </c>
      <c r="AP10" s="197"/>
      <c r="AQ10" s="196" t="s">
        <v>86</v>
      </c>
      <c r="AR10" s="197"/>
      <c r="AS10" s="196" t="s">
        <v>85</v>
      </c>
      <c r="AT10" s="197"/>
      <c r="AU10" s="196" t="s">
        <v>76</v>
      </c>
      <c r="AV10" s="197"/>
      <c r="AW10" s="196" t="s">
        <v>220</v>
      </c>
      <c r="AX10" s="197"/>
      <c r="AY10" s="196" t="s">
        <v>75</v>
      </c>
      <c r="AZ10" s="197"/>
      <c r="BA10" s="196" t="s">
        <v>75</v>
      </c>
      <c r="BB10" s="197"/>
      <c r="BC10" s="196" t="s">
        <v>85</v>
      </c>
      <c r="BD10" s="197"/>
      <c r="BE10" s="196" t="s">
        <v>86</v>
      </c>
      <c r="BF10" s="197"/>
      <c r="BG10" s="196" t="s">
        <v>76</v>
      </c>
      <c r="BH10" s="197"/>
      <c r="BI10" s="196" t="s">
        <v>76</v>
      </c>
      <c r="BJ10" s="197"/>
      <c r="BK10" s="196" t="s">
        <v>76</v>
      </c>
      <c r="BL10" s="197"/>
      <c r="BM10" s="196" t="s">
        <v>220</v>
      </c>
      <c r="BN10" s="197"/>
      <c r="BO10" s="196" t="s">
        <v>86</v>
      </c>
      <c r="BP10" s="197"/>
      <c r="BQ10" s="196" t="s">
        <v>193</v>
      </c>
      <c r="BR10" s="197"/>
      <c r="BS10" s="196" t="s">
        <v>85</v>
      </c>
      <c r="BT10" s="197"/>
      <c r="BU10" s="196" t="s">
        <v>85</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86</v>
      </c>
      <c r="DR10" s="197"/>
      <c r="DS10" s="196" t="s">
        <v>86</v>
      </c>
      <c r="DT10" s="197"/>
      <c r="DU10" s="196" t="s">
        <v>76</v>
      </c>
      <c r="DV10" s="197"/>
      <c r="DW10" s="196" t="s">
        <v>85</v>
      </c>
      <c r="DX10" s="197"/>
      <c r="DY10" s="135"/>
      <c r="DZ10" s="136"/>
      <c r="EA10" s="19"/>
    </row>
    <row r="11" spans="1:141" s="1" customFormat="1" ht="24" customHeight="1" x14ac:dyDescent="0.25">
      <c r="A11" s="17"/>
      <c r="B11" s="18" t="s">
        <v>12</v>
      </c>
      <c r="C11" s="196" t="s">
        <v>210</v>
      </c>
      <c r="D11" s="228"/>
      <c r="E11" s="196"/>
      <c r="F11" s="197"/>
      <c r="G11" s="196" t="s">
        <v>211</v>
      </c>
      <c r="H11" s="197"/>
      <c r="I11" s="196" t="s">
        <v>210</v>
      </c>
      <c r="J11" s="197"/>
      <c r="K11" s="196" t="s">
        <v>210</v>
      </c>
      <c r="L11" s="197"/>
      <c r="M11" s="196"/>
      <c r="N11" s="197"/>
      <c r="O11" s="196" t="s">
        <v>210</v>
      </c>
      <c r="P11" s="197"/>
      <c r="Q11" s="196"/>
      <c r="R11" s="197"/>
      <c r="S11" s="196" t="s">
        <v>210</v>
      </c>
      <c r="T11" s="197"/>
      <c r="U11" s="196"/>
      <c r="V11" s="197"/>
      <c r="W11" s="196" t="s">
        <v>211</v>
      </c>
      <c r="X11" s="197"/>
      <c r="Y11" s="196" t="s">
        <v>211</v>
      </c>
      <c r="Z11" s="197"/>
      <c r="AA11" s="196" t="s">
        <v>211</v>
      </c>
      <c r="AB11" s="197"/>
      <c r="AC11" s="196" t="s">
        <v>211</v>
      </c>
      <c r="AD11" s="197"/>
      <c r="AE11" s="196" t="s">
        <v>204</v>
      </c>
      <c r="AF11" s="197"/>
      <c r="AG11" s="196" t="s">
        <v>214</v>
      </c>
      <c r="AH11" s="197"/>
      <c r="AI11" s="196"/>
      <c r="AJ11" s="197"/>
      <c r="AK11" s="196" t="s">
        <v>214</v>
      </c>
      <c r="AL11" s="197"/>
      <c r="AM11" s="196" t="s">
        <v>214</v>
      </c>
      <c r="AN11" s="197"/>
      <c r="AO11" s="196" t="s">
        <v>214</v>
      </c>
      <c r="AP11" s="197"/>
      <c r="AQ11" s="196" t="s">
        <v>214</v>
      </c>
      <c r="AR11" s="197"/>
      <c r="AS11" s="196" t="s">
        <v>212</v>
      </c>
      <c r="AT11" s="197"/>
      <c r="AU11" s="196" t="s">
        <v>211</v>
      </c>
      <c r="AV11" s="197"/>
      <c r="AW11" s="196" t="s">
        <v>210</v>
      </c>
      <c r="AX11" s="197"/>
      <c r="AY11" s="196"/>
      <c r="AZ11" s="197"/>
      <c r="BA11" s="196" t="s">
        <v>213</v>
      </c>
      <c r="BB11" s="197"/>
      <c r="BC11" s="196" t="s">
        <v>204</v>
      </c>
      <c r="BD11" s="197"/>
      <c r="BE11" s="196" t="s">
        <v>204</v>
      </c>
      <c r="BF11" s="197"/>
      <c r="BG11" s="196" t="s">
        <v>221</v>
      </c>
      <c r="BH11" s="197"/>
      <c r="BI11" s="196" t="s">
        <v>221</v>
      </c>
      <c r="BJ11" s="197"/>
      <c r="BK11" s="196" t="s">
        <v>221</v>
      </c>
      <c r="BL11" s="197"/>
      <c r="BM11" s="196" t="s">
        <v>210</v>
      </c>
      <c r="BN11" s="197"/>
      <c r="BO11" s="196"/>
      <c r="BP11" s="197"/>
      <c r="BQ11" s="196" t="s">
        <v>204</v>
      </c>
      <c r="BR11" s="197"/>
      <c r="BS11" s="196" t="s">
        <v>214</v>
      </c>
      <c r="BT11" s="197"/>
      <c r="BU11" s="196" t="s">
        <v>214</v>
      </c>
      <c r="BV11" s="197"/>
      <c r="BW11" s="196" t="s">
        <v>212</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t="s">
        <v>204</v>
      </c>
      <c r="DP11" s="197"/>
      <c r="DQ11" s="196" t="s">
        <v>204</v>
      </c>
      <c r="DR11" s="197"/>
      <c r="DS11" s="196" t="s">
        <v>204</v>
      </c>
      <c r="DT11" s="197"/>
      <c r="DU11" s="196"/>
      <c r="DV11" s="197"/>
      <c r="DW11" s="196"/>
      <c r="DX11" s="197"/>
      <c r="DY11" s="135"/>
      <c r="DZ11" s="136"/>
      <c r="EA11" s="19"/>
    </row>
    <row r="12" spans="1:141" ht="26.4" x14ac:dyDescent="0.25">
      <c r="A12" s="113"/>
      <c r="B12" s="18" t="s">
        <v>13</v>
      </c>
      <c r="C12" s="196">
        <v>30</v>
      </c>
      <c r="D12" s="227"/>
      <c r="E12" s="196"/>
      <c r="F12" s="197"/>
      <c r="G12" s="196">
        <v>8</v>
      </c>
      <c r="H12" s="227"/>
      <c r="I12" s="196">
        <v>30</v>
      </c>
      <c r="J12" s="197"/>
      <c r="K12" s="196">
        <v>30</v>
      </c>
      <c r="L12" s="197"/>
      <c r="M12" s="196"/>
      <c r="N12" s="227"/>
      <c r="O12" s="196">
        <v>30</v>
      </c>
      <c r="P12" s="197"/>
      <c r="Q12" s="196"/>
      <c r="R12" s="227"/>
      <c r="S12" s="196">
        <v>30</v>
      </c>
      <c r="T12" s="197"/>
      <c r="U12" s="196"/>
      <c r="V12" s="227"/>
      <c r="W12" s="196">
        <v>8</v>
      </c>
      <c r="X12" s="197"/>
      <c r="Y12" s="196">
        <v>8</v>
      </c>
      <c r="Z12" s="197"/>
      <c r="AA12" s="196">
        <v>8</v>
      </c>
      <c r="AB12" s="197"/>
      <c r="AC12" s="196">
        <v>8</v>
      </c>
      <c r="AD12" s="197"/>
      <c r="AE12" s="196"/>
      <c r="AF12" s="197"/>
      <c r="AG12" s="196">
        <v>4</v>
      </c>
      <c r="AH12" s="197"/>
      <c r="AI12" s="196"/>
      <c r="AJ12" s="197"/>
      <c r="AK12" s="196">
        <v>4</v>
      </c>
      <c r="AL12" s="197"/>
      <c r="AM12" s="196">
        <v>4</v>
      </c>
      <c r="AN12" s="197"/>
      <c r="AO12" s="196">
        <v>4</v>
      </c>
      <c r="AP12" s="197"/>
      <c r="AQ12" s="196">
        <v>4</v>
      </c>
      <c r="AR12" s="197"/>
      <c r="AS12" s="196">
        <v>2</v>
      </c>
      <c r="AT12" s="197"/>
      <c r="AU12" s="196">
        <v>8</v>
      </c>
      <c r="AV12" s="197"/>
      <c r="AW12" s="196">
        <v>30</v>
      </c>
      <c r="AX12" s="197"/>
      <c r="AY12" s="196"/>
      <c r="AZ12" s="197"/>
      <c r="BA12" s="196">
        <v>1</v>
      </c>
      <c r="BB12" s="197"/>
      <c r="BC12" s="196"/>
      <c r="BD12" s="197"/>
      <c r="BE12" s="196"/>
      <c r="BF12" s="197"/>
      <c r="BG12" s="196"/>
      <c r="BH12" s="197"/>
      <c r="BI12" s="196"/>
      <c r="BJ12" s="197"/>
      <c r="BK12" s="196"/>
      <c r="BL12" s="197"/>
      <c r="BM12" s="196">
        <v>30</v>
      </c>
      <c r="BN12" s="197"/>
      <c r="BO12" s="196"/>
      <c r="BP12" s="197"/>
      <c r="BQ12" s="196"/>
      <c r="BR12" s="197"/>
      <c r="BS12" s="196">
        <v>4</v>
      </c>
      <c r="BT12" s="197"/>
      <c r="BU12" s="196">
        <v>4</v>
      </c>
      <c r="BV12" s="197"/>
      <c r="BW12" s="196">
        <v>2</v>
      </c>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196"/>
      <c r="DT12" s="197"/>
      <c r="DU12" s="196"/>
      <c r="DV12" s="197"/>
      <c r="DW12" s="196"/>
      <c r="DX12" s="197"/>
      <c r="DY12" s="135"/>
      <c r="DZ12" s="136"/>
      <c r="EA12" s="20"/>
    </row>
    <row r="13" spans="1:14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5">
      <c r="A14" s="74">
        <v>1</v>
      </c>
      <c r="B14" s="74"/>
      <c r="C14" s="62">
        <f>'נקודה א- שפכים '!C14</f>
        <v>56799</v>
      </c>
      <c r="D14" s="62"/>
      <c r="E14" s="62"/>
      <c r="F14" s="62"/>
      <c r="G14" s="62"/>
      <c r="H14" s="62"/>
      <c r="I14" s="62"/>
      <c r="J14" s="62"/>
      <c r="K14" s="62"/>
      <c r="L14" s="62"/>
      <c r="M14" s="166"/>
      <c r="N14" s="62"/>
      <c r="O14" s="62">
        <f>'[2]נק'' ג - קולחין להשקיה'!O14</f>
        <v>7.7</v>
      </c>
      <c r="P14" s="62"/>
      <c r="Q14" s="62"/>
      <c r="R14" s="62"/>
      <c r="S14" s="62"/>
      <c r="T14" s="62"/>
      <c r="U14" s="166"/>
      <c r="V14" s="62"/>
      <c r="W14" s="166"/>
      <c r="X14" s="62"/>
      <c r="Y14" s="166"/>
      <c r="Z14" s="62"/>
      <c r="AA14" s="62"/>
      <c r="AB14" s="62"/>
      <c r="AC14" s="166"/>
      <c r="AD14" s="62"/>
      <c r="AE14" s="62"/>
      <c r="AF14" s="62"/>
      <c r="AG14" s="62"/>
      <c r="AH14" s="62"/>
      <c r="AI14" s="62"/>
      <c r="AJ14" s="62"/>
      <c r="AK14" s="62"/>
      <c r="AL14" s="62"/>
      <c r="AM14" s="62"/>
      <c r="AN14" s="62"/>
      <c r="AO14" s="62"/>
      <c r="AP14" s="62"/>
      <c r="AQ14" s="62"/>
      <c r="AR14" s="62"/>
      <c r="AS14" s="62"/>
      <c r="AT14" s="62"/>
      <c r="AU14" s="62"/>
      <c r="AV14" s="166"/>
      <c r="AW14" s="62"/>
      <c r="AX14" s="62"/>
      <c r="AY14" s="62"/>
      <c r="AZ14" s="62"/>
      <c r="BA14" s="62"/>
      <c r="BB14" s="62"/>
      <c r="BC14" s="62"/>
      <c r="BD14" s="62"/>
      <c r="BE14" s="62"/>
      <c r="BF14" s="62"/>
      <c r="BG14" s="62"/>
      <c r="BH14" s="62"/>
      <c r="BI14" s="62"/>
      <c r="BJ14" s="62"/>
      <c r="BK14" s="62"/>
      <c r="BL14" s="62"/>
      <c r="BM14" s="62"/>
      <c r="BN14" s="62"/>
      <c r="BO14" s="62"/>
      <c r="BP14" s="166"/>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5">
      <c r="A15" s="74">
        <v>2</v>
      </c>
      <c r="B15" s="74"/>
      <c r="C15" s="62">
        <f>'נקודה א- שפכים '!C15</f>
        <v>70111</v>
      </c>
      <c r="D15" s="62"/>
      <c r="E15" s="62"/>
      <c r="F15" s="62"/>
      <c r="G15" s="62"/>
      <c r="H15" s="62"/>
      <c r="I15" s="62"/>
      <c r="J15" s="62"/>
      <c r="K15" s="62"/>
      <c r="L15" s="62"/>
      <c r="M15" s="166">
        <f>'[1]קולחים S'!I3</f>
        <v>7.69</v>
      </c>
      <c r="N15" s="62"/>
      <c r="O15" s="62">
        <f>'[2]נק'' ג - קולחין להשקיה'!O15</f>
        <v>8.41</v>
      </c>
      <c r="P15" s="62"/>
      <c r="Q15" s="62"/>
      <c r="R15" s="62"/>
      <c r="S15" s="62"/>
      <c r="T15" s="62"/>
      <c r="U15" s="166">
        <f>'[1]קולחים S'!M3</f>
        <v>1.71</v>
      </c>
      <c r="V15" s="62"/>
      <c r="W15" s="166"/>
      <c r="X15" s="62"/>
      <c r="Y15" s="166"/>
      <c r="Z15" s="62"/>
      <c r="AA15" s="62"/>
      <c r="AB15" s="62"/>
      <c r="AC15" s="166">
        <f>'[1]קולחים S'!C3</f>
        <v>26</v>
      </c>
      <c r="AD15" s="62"/>
      <c r="AE15" s="62"/>
      <c r="AF15" s="62"/>
      <c r="AG15" s="62"/>
      <c r="AH15" s="62"/>
      <c r="AI15" s="62"/>
      <c r="AJ15" s="62"/>
      <c r="AK15" s="62"/>
      <c r="AL15" s="62"/>
      <c r="AM15" s="62"/>
      <c r="AN15" s="62"/>
      <c r="AO15" s="62"/>
      <c r="AP15" s="62"/>
      <c r="AQ15" s="62"/>
      <c r="AR15" s="62"/>
      <c r="AS15" s="62"/>
      <c r="AT15" s="62"/>
      <c r="AU15" s="62"/>
      <c r="AV15" s="166"/>
      <c r="AW15" s="62"/>
      <c r="AX15" s="62"/>
      <c r="AY15" s="62"/>
      <c r="AZ15" s="62"/>
      <c r="BA15" s="62"/>
      <c r="BB15" s="62"/>
      <c r="BC15" s="62"/>
      <c r="BD15" s="62"/>
      <c r="BE15" s="62"/>
      <c r="BF15" s="62"/>
      <c r="BG15" s="62"/>
      <c r="BH15" s="62"/>
      <c r="BI15" s="62"/>
      <c r="BJ15" s="62"/>
      <c r="BK15" s="62"/>
      <c r="BL15" s="62"/>
      <c r="BM15" s="62"/>
      <c r="BN15" s="62"/>
      <c r="BO15" s="62">
        <f>'[1]קולחים S'!L3</f>
        <v>1.3120000000000001</v>
      </c>
      <c r="BP15" s="166"/>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5">
      <c r="A16" s="74">
        <v>3</v>
      </c>
      <c r="B16" s="74"/>
      <c r="C16" s="62">
        <f>'נקודה א- שפכים '!C16</f>
        <v>79846</v>
      </c>
      <c r="D16" s="62"/>
      <c r="E16" s="62"/>
      <c r="F16" s="62"/>
      <c r="G16" s="62"/>
      <c r="H16" s="62"/>
      <c r="I16" s="62"/>
      <c r="J16" s="62"/>
      <c r="K16" s="62"/>
      <c r="L16" s="62"/>
      <c r="M16" s="166">
        <f>'[1]קולחים S'!I4</f>
        <v>7.7</v>
      </c>
      <c r="N16" s="62"/>
      <c r="O16" s="62">
        <f>'[2]נק'' ג - קולחין להשקיה'!O16</f>
        <v>8.7200000000000006</v>
      </c>
      <c r="P16" s="62"/>
      <c r="Q16" s="62"/>
      <c r="R16" s="62"/>
      <c r="S16" s="62"/>
      <c r="T16" s="62"/>
      <c r="U16" s="166">
        <v>2.65</v>
      </c>
      <c r="V16" s="63" t="s">
        <v>191</v>
      </c>
      <c r="W16" s="166">
        <v>5</v>
      </c>
      <c r="X16" s="63" t="s">
        <v>191</v>
      </c>
      <c r="Y16" s="166">
        <f>'[2]נק'' ג - קולחין להשקיה'!Y16</f>
        <v>5</v>
      </c>
      <c r="Z16" s="63" t="s">
        <v>191</v>
      </c>
      <c r="AA16" s="62"/>
      <c r="AB16" s="62"/>
      <c r="AC16" s="166">
        <v>31</v>
      </c>
      <c r="AD16" s="63" t="s">
        <v>191</v>
      </c>
      <c r="AE16" s="62"/>
      <c r="AF16" s="63"/>
      <c r="AG16" s="62">
        <v>11.6</v>
      </c>
      <c r="AH16" s="63" t="s">
        <v>191</v>
      </c>
      <c r="AI16" s="62"/>
      <c r="AJ16" s="62"/>
      <c r="AK16" s="62">
        <v>2.5</v>
      </c>
      <c r="AL16" s="63" t="s">
        <v>191</v>
      </c>
      <c r="AM16" s="62">
        <v>5</v>
      </c>
      <c r="AN16" s="63" t="s">
        <v>191</v>
      </c>
      <c r="AO16" s="62">
        <v>0.19</v>
      </c>
      <c r="AP16" s="63" t="s">
        <v>191</v>
      </c>
      <c r="AQ16" s="62">
        <v>6.7</v>
      </c>
      <c r="AR16" s="63" t="s">
        <v>191</v>
      </c>
      <c r="AS16" s="62">
        <v>1</v>
      </c>
      <c r="AT16" s="63" t="s">
        <v>191</v>
      </c>
      <c r="AU16" s="62">
        <v>5</v>
      </c>
      <c r="AV16" s="63" t="s">
        <v>191</v>
      </c>
      <c r="AW16" s="62"/>
      <c r="AX16" s="62"/>
      <c r="AY16" s="62"/>
      <c r="AZ16" s="62"/>
      <c r="BA16" s="62" t="s">
        <v>293</v>
      </c>
      <c r="BB16" s="63" t="s">
        <v>191</v>
      </c>
      <c r="BC16" s="62"/>
      <c r="BD16" s="63"/>
      <c r="BE16" s="62"/>
      <c r="BF16" s="63"/>
      <c r="BG16" s="62"/>
      <c r="BH16" s="62"/>
      <c r="BI16" s="62"/>
      <c r="BJ16" s="63"/>
      <c r="BK16" s="62"/>
      <c r="BL16" s="62"/>
      <c r="BM16" s="62"/>
      <c r="BN16" s="62"/>
      <c r="BO16" s="62">
        <v>1.425</v>
      </c>
      <c r="BP16" s="63" t="s">
        <v>191</v>
      </c>
      <c r="BQ16" s="62">
        <v>5.17</v>
      </c>
      <c r="BR16" s="63" t="s">
        <v>191</v>
      </c>
      <c r="BS16" s="62">
        <v>250</v>
      </c>
      <c r="BT16" s="63" t="s">
        <v>191</v>
      </c>
      <c r="BU16" s="62">
        <v>177.8</v>
      </c>
      <c r="BV16" s="63" t="s">
        <v>191</v>
      </c>
      <c r="BW16" s="62" t="s">
        <v>287</v>
      </c>
      <c r="BX16" s="63" t="s">
        <v>191</v>
      </c>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5">
      <c r="A17" s="74">
        <v>4</v>
      </c>
      <c r="B17" s="74"/>
      <c r="C17" s="62">
        <f>'נקודה א- שפכים '!C17</f>
        <v>69304</v>
      </c>
      <c r="D17" s="62"/>
      <c r="E17" s="62"/>
      <c r="F17" s="62"/>
      <c r="G17" s="62"/>
      <c r="H17" s="62"/>
      <c r="I17" s="62"/>
      <c r="J17" s="62"/>
      <c r="K17" s="62"/>
      <c r="L17" s="62"/>
      <c r="M17" s="166">
        <f>'[1]קולחים S'!I5</f>
        <v>7.64</v>
      </c>
      <c r="N17" s="62"/>
      <c r="O17" s="62"/>
      <c r="P17" s="62"/>
      <c r="Q17" s="62"/>
      <c r="R17" s="62"/>
      <c r="S17" s="62"/>
      <c r="T17" s="62"/>
      <c r="U17" s="166">
        <f>'[1]קולחים S'!M5</f>
        <v>1.65</v>
      </c>
      <c r="V17" s="166"/>
      <c r="W17" s="166">
        <f>'[1]קולחים S'!E5</f>
        <v>2</v>
      </c>
      <c r="X17" s="166"/>
      <c r="Y17" s="166">
        <f>'[1]קולחים S'!B5</f>
        <v>5</v>
      </c>
      <c r="Z17" s="166"/>
      <c r="AA17" s="62"/>
      <c r="AB17" s="62"/>
      <c r="AC17" s="166"/>
      <c r="AD17" s="166"/>
      <c r="AE17" s="166"/>
      <c r="AF17" s="166"/>
      <c r="AG17" s="166"/>
      <c r="AH17" s="166"/>
      <c r="AI17" s="62"/>
      <c r="AJ17" s="166"/>
      <c r="AK17" s="166"/>
      <c r="AL17" s="166"/>
      <c r="AM17" s="166"/>
      <c r="AN17" s="166"/>
      <c r="AO17" s="166"/>
      <c r="AP17" s="166"/>
      <c r="AQ17" s="166"/>
      <c r="AR17" s="166"/>
      <c r="AS17" s="166"/>
      <c r="AT17" s="166"/>
      <c r="AU17" s="166"/>
      <c r="AV17" s="166"/>
      <c r="AW17" s="62"/>
      <c r="AX17" s="62"/>
      <c r="AY17" s="62"/>
      <c r="AZ17" s="62"/>
      <c r="BA17" s="166"/>
      <c r="BB17" s="166"/>
      <c r="BC17" s="62"/>
      <c r="BD17" s="166"/>
      <c r="BE17" s="166"/>
      <c r="BF17" s="166"/>
      <c r="BG17" s="62"/>
      <c r="BH17" s="62"/>
      <c r="BI17" s="166"/>
      <c r="BJ17" s="166"/>
      <c r="BK17" s="62"/>
      <c r="BL17" s="62"/>
      <c r="BM17" s="62"/>
      <c r="BN17" s="62"/>
      <c r="BO17" s="62">
        <f>'[1]קולחים S'!L5</f>
        <v>1.482</v>
      </c>
      <c r="BP17" s="166"/>
      <c r="BQ17" s="166"/>
      <c r="BR17" s="166"/>
      <c r="BS17" s="166"/>
      <c r="BT17" s="166"/>
      <c r="BU17" s="166"/>
      <c r="BV17" s="166"/>
      <c r="BW17" s="62"/>
      <c r="BX17" s="166"/>
      <c r="BY17" s="166"/>
      <c r="BZ17" s="166"/>
      <c r="CA17" s="166"/>
      <c r="CB17" s="166"/>
      <c r="CC17" s="166"/>
      <c r="CD17" s="166"/>
      <c r="CE17" s="166"/>
      <c r="CF17" s="166"/>
      <c r="CG17" s="166"/>
      <c r="CH17" s="166"/>
      <c r="CI17" s="166"/>
      <c r="CJ17" s="166"/>
      <c r="CK17" s="166"/>
      <c r="CL17" s="166"/>
      <c r="CM17" s="166"/>
      <c r="CN17" s="166"/>
      <c r="CO17" s="166"/>
      <c r="CP17" s="166"/>
      <c r="CQ17" s="166"/>
      <c r="CR17" s="166"/>
      <c r="CS17" s="166"/>
      <c r="CT17" s="166"/>
      <c r="CU17" s="166"/>
      <c r="CV17" s="166"/>
      <c r="CW17" s="166"/>
      <c r="CX17" s="166"/>
      <c r="CY17" s="166"/>
      <c r="CZ17" s="166"/>
      <c r="DA17" s="166"/>
      <c r="DB17" s="166"/>
      <c r="DC17" s="166"/>
      <c r="DD17" s="166"/>
      <c r="DE17" s="166"/>
      <c r="DF17" s="166"/>
      <c r="DG17" s="166"/>
      <c r="DH17" s="166"/>
      <c r="DI17" s="166"/>
      <c r="DJ17" s="166"/>
      <c r="DK17" s="166"/>
      <c r="DL17" s="166"/>
      <c r="DM17" s="166"/>
      <c r="DN17" s="166"/>
      <c r="DO17" s="166"/>
      <c r="DP17" s="166"/>
      <c r="DQ17" s="166"/>
      <c r="DR17" s="166"/>
      <c r="DS17" s="166"/>
      <c r="DT17" s="166"/>
      <c r="DU17" s="143"/>
      <c r="DV17" s="143"/>
      <c r="DW17" s="143"/>
      <c r="DX17" s="143"/>
      <c r="DY17" s="143"/>
      <c r="DZ17" s="143"/>
      <c r="EA17" s="20"/>
    </row>
    <row r="18" spans="1:131" x14ac:dyDescent="0.25">
      <c r="A18" s="74">
        <v>5</v>
      </c>
      <c r="B18" s="74"/>
      <c r="C18" s="62">
        <f>'נקודה א- שפכים '!C18</f>
        <v>64096</v>
      </c>
      <c r="D18" s="62"/>
      <c r="E18" s="62"/>
      <c r="F18" s="62"/>
      <c r="G18" s="62"/>
      <c r="H18" s="62"/>
      <c r="I18" s="62"/>
      <c r="J18" s="62"/>
      <c r="K18" s="62"/>
      <c r="L18" s="62"/>
      <c r="M18" s="166">
        <f>'[1]קולחים S'!I6</f>
        <v>7.7</v>
      </c>
      <c r="N18" s="62"/>
      <c r="O18" s="62">
        <f>'[2]נק'' ג - קולחין להשקיה'!O18</f>
        <v>8.9600000000000009</v>
      </c>
      <c r="P18" s="62"/>
      <c r="Q18" s="62"/>
      <c r="R18" s="62"/>
      <c r="S18" s="62"/>
      <c r="T18" s="62"/>
      <c r="U18" s="166">
        <f>'[1]קולחים S'!M6</f>
        <v>1.27</v>
      </c>
      <c r="V18" s="62"/>
      <c r="W18" s="166"/>
      <c r="X18" s="62"/>
      <c r="Y18" s="166"/>
      <c r="Z18" s="62"/>
      <c r="AA18" s="62"/>
      <c r="AB18" s="62"/>
      <c r="AC18" s="166">
        <f>'[1]קולחים S'!C6</f>
        <v>23</v>
      </c>
      <c r="AD18" s="62"/>
      <c r="AE18" s="62"/>
      <c r="AF18" s="62"/>
      <c r="AG18" s="62"/>
      <c r="AH18" s="62"/>
      <c r="AI18" s="62"/>
      <c r="AJ18" s="62"/>
      <c r="AK18" s="62"/>
      <c r="AL18" s="62"/>
      <c r="AM18" s="62"/>
      <c r="AN18" s="62"/>
      <c r="AO18" s="62"/>
      <c r="AP18" s="62"/>
      <c r="AQ18" s="62"/>
      <c r="AR18" s="62"/>
      <c r="AS18" s="62"/>
      <c r="AT18" s="62"/>
      <c r="AU18" s="62">
        <v>1</v>
      </c>
      <c r="AV18" s="63" t="s">
        <v>191</v>
      </c>
      <c r="AW18" s="62"/>
      <c r="AX18" s="62"/>
      <c r="AY18" s="62"/>
      <c r="AZ18" s="62"/>
      <c r="BA18" s="62"/>
      <c r="BB18" s="62"/>
      <c r="BC18" s="62"/>
      <c r="BD18" s="62"/>
      <c r="BE18" s="62"/>
      <c r="BF18" s="62"/>
      <c r="BG18" s="62"/>
      <c r="BH18" s="62"/>
      <c r="BI18" s="62"/>
      <c r="BJ18" s="62"/>
      <c r="BK18" s="62"/>
      <c r="BL18" s="62"/>
      <c r="BM18" s="62"/>
      <c r="BN18" s="62"/>
      <c r="BO18" s="62">
        <f>'[1]קולחים S'!L6</f>
        <v>1.5209999999999999</v>
      </c>
      <c r="BP18" s="166"/>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5">
      <c r="A19" s="74">
        <v>6</v>
      </c>
      <c r="B19" s="74"/>
      <c r="C19" s="62">
        <f>'נקודה א- שפכים '!C19</f>
        <v>69547</v>
      </c>
      <c r="D19" s="62"/>
      <c r="E19" s="62"/>
      <c r="F19" s="62"/>
      <c r="G19" s="62"/>
      <c r="H19" s="62"/>
      <c r="I19" s="62"/>
      <c r="J19" s="62"/>
      <c r="K19" s="62"/>
      <c r="L19" s="62"/>
      <c r="M19" s="166">
        <f>'[1]קולחים S'!I7</f>
        <v>7.68</v>
      </c>
      <c r="N19" s="62"/>
      <c r="O19" s="62">
        <f>'[2]נק'' ג - קולחין להשקיה'!O19</f>
        <v>8.82</v>
      </c>
      <c r="P19" s="62"/>
      <c r="Q19" s="62"/>
      <c r="R19" s="62"/>
      <c r="S19" s="62"/>
      <c r="T19" s="62"/>
      <c r="U19" s="166">
        <f>'[1]קולחים S'!M7</f>
        <v>1.22</v>
      </c>
      <c r="V19" s="62"/>
      <c r="W19" s="166"/>
      <c r="X19" s="62"/>
      <c r="Y19" s="166"/>
      <c r="Z19" s="62"/>
      <c r="AA19" s="62"/>
      <c r="AB19" s="62"/>
      <c r="AC19" s="166"/>
      <c r="AD19" s="62"/>
      <c r="AE19" s="62"/>
      <c r="AF19" s="62"/>
      <c r="AG19" s="62"/>
      <c r="AH19" s="62"/>
      <c r="AI19" s="64"/>
      <c r="AJ19" s="64"/>
      <c r="AK19" s="62"/>
      <c r="AL19" s="62"/>
      <c r="AM19" s="62"/>
      <c r="AN19" s="62"/>
      <c r="AO19" s="62"/>
      <c r="AP19" s="62"/>
      <c r="AQ19" s="62"/>
      <c r="AR19" s="62"/>
      <c r="AS19" s="62"/>
      <c r="AT19" s="62"/>
      <c r="AU19" s="166"/>
      <c r="AV19" s="166"/>
      <c r="AW19" s="62"/>
      <c r="AX19" s="62"/>
      <c r="AY19" s="62"/>
      <c r="AZ19" s="62"/>
      <c r="BA19" s="62"/>
      <c r="BB19" s="62"/>
      <c r="BC19" s="62"/>
      <c r="BD19" s="62"/>
      <c r="BE19" s="62"/>
      <c r="BF19" s="62"/>
      <c r="BG19" s="62"/>
      <c r="BH19" s="62"/>
      <c r="BI19" s="62"/>
      <c r="BJ19" s="62"/>
      <c r="BK19" s="62"/>
      <c r="BL19" s="62"/>
      <c r="BM19" s="62"/>
      <c r="BN19" s="62"/>
      <c r="BO19" s="62">
        <f>'[1]קולחים S'!L7</f>
        <v>1.7</v>
      </c>
      <c r="BP19" s="166"/>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5">
      <c r="A20" s="74">
        <v>7</v>
      </c>
      <c r="B20" s="74"/>
      <c r="C20" s="62">
        <f>'נקודה א- שפכים '!C20</f>
        <v>76489</v>
      </c>
      <c r="D20" s="62"/>
      <c r="E20" s="62"/>
      <c r="F20" s="62"/>
      <c r="G20" s="62"/>
      <c r="H20" s="62"/>
      <c r="I20" s="62"/>
      <c r="J20" s="62"/>
      <c r="K20" s="62"/>
      <c r="L20" s="62"/>
      <c r="M20" s="166"/>
      <c r="N20" s="62"/>
      <c r="O20" s="62">
        <f>'[2]נק'' ג - קולחין להשקיה'!O20</f>
        <v>8.9600000000000009</v>
      </c>
      <c r="P20" s="62"/>
      <c r="Q20" s="62"/>
      <c r="R20" s="62"/>
      <c r="S20" s="62"/>
      <c r="T20" s="62"/>
      <c r="U20" s="166"/>
      <c r="V20" s="62"/>
      <c r="W20" s="166"/>
      <c r="X20" s="62"/>
      <c r="Y20" s="166"/>
      <c r="Z20" s="62"/>
      <c r="AA20" s="62"/>
      <c r="AB20" s="62"/>
      <c r="AC20" s="166"/>
      <c r="AD20" s="62"/>
      <c r="AE20" s="62"/>
      <c r="AF20" s="62"/>
      <c r="AG20" s="62"/>
      <c r="AH20" s="62"/>
      <c r="AI20" s="62"/>
      <c r="AJ20" s="62"/>
      <c r="AK20" s="62"/>
      <c r="AL20" s="62"/>
      <c r="AM20" s="62"/>
      <c r="AN20" s="62"/>
      <c r="AO20" s="62"/>
      <c r="AP20" s="62"/>
      <c r="AQ20" s="62"/>
      <c r="AR20" s="62"/>
      <c r="AS20" s="62"/>
      <c r="AT20" s="62"/>
      <c r="AU20" s="62"/>
      <c r="AV20" s="166"/>
      <c r="AW20" s="62"/>
      <c r="AX20" s="62"/>
      <c r="AY20" s="62"/>
      <c r="AZ20" s="62"/>
      <c r="BA20" s="62"/>
      <c r="BB20" s="62"/>
      <c r="BC20" s="62"/>
      <c r="BD20" s="62"/>
      <c r="BE20" s="62"/>
      <c r="BF20" s="62"/>
      <c r="BG20" s="62"/>
      <c r="BH20" s="62"/>
      <c r="BI20" s="62"/>
      <c r="BJ20" s="62"/>
      <c r="BK20" s="62"/>
      <c r="BL20" s="62"/>
      <c r="BM20" s="62"/>
      <c r="BN20" s="62"/>
      <c r="BO20" s="62"/>
      <c r="BP20" s="166"/>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5">
      <c r="A21" s="74">
        <v>8</v>
      </c>
      <c r="B21" s="74"/>
      <c r="C21" s="62">
        <f>'נקודה א- שפכים '!C21</f>
        <v>64048</v>
      </c>
      <c r="D21" s="62"/>
      <c r="E21" s="62"/>
      <c r="F21" s="62"/>
      <c r="G21" s="62"/>
      <c r="H21" s="62"/>
      <c r="I21" s="62"/>
      <c r="J21" s="62"/>
      <c r="K21" s="62"/>
      <c r="L21" s="62"/>
      <c r="M21" s="166"/>
      <c r="N21" s="62"/>
      <c r="O21" s="62">
        <f>'[2]נק'' ג - קולחין להשקיה'!O21</f>
        <v>8.67</v>
      </c>
      <c r="P21" s="62"/>
      <c r="Q21" s="62"/>
      <c r="R21" s="62"/>
      <c r="S21" s="62"/>
      <c r="T21" s="62"/>
      <c r="U21" s="166"/>
      <c r="V21" s="62"/>
      <c r="W21" s="166"/>
      <c r="X21" s="62"/>
      <c r="Y21" s="166"/>
      <c r="Z21" s="62"/>
      <c r="AA21" s="62"/>
      <c r="AB21" s="62"/>
      <c r="AC21" s="166"/>
      <c r="AD21" s="62"/>
      <c r="AE21" s="62"/>
      <c r="AF21" s="62"/>
      <c r="AG21" s="62"/>
      <c r="AH21" s="62"/>
      <c r="AI21" s="62"/>
      <c r="AJ21" s="62"/>
      <c r="AK21" s="62"/>
      <c r="AL21" s="62"/>
      <c r="AM21" s="62"/>
      <c r="AN21" s="62"/>
      <c r="AO21" s="62"/>
      <c r="AP21" s="62"/>
      <c r="AQ21" s="62"/>
      <c r="AR21" s="62"/>
      <c r="AS21" s="62"/>
      <c r="AT21" s="62"/>
      <c r="AU21" s="62"/>
      <c r="AV21" s="166"/>
      <c r="AW21" s="62"/>
      <c r="AX21" s="62"/>
      <c r="AY21" s="62"/>
      <c r="AZ21" s="62"/>
      <c r="BA21" s="62"/>
      <c r="BB21" s="62"/>
      <c r="BC21" s="62"/>
      <c r="BD21" s="62"/>
      <c r="BE21" s="62"/>
      <c r="BF21" s="62"/>
      <c r="BG21" s="62"/>
      <c r="BH21" s="62"/>
      <c r="BI21" s="62"/>
      <c r="BJ21" s="62"/>
      <c r="BK21" s="62"/>
      <c r="BL21" s="62"/>
      <c r="BM21" s="62"/>
      <c r="BN21" s="62"/>
      <c r="BO21" s="62"/>
      <c r="BP21" s="166"/>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5">
      <c r="A22" s="74">
        <v>9</v>
      </c>
      <c r="B22" s="74"/>
      <c r="C22" s="62">
        <f>'נקודה א- שפכים '!C22</f>
        <v>72018</v>
      </c>
      <c r="D22" s="62"/>
      <c r="E22" s="62"/>
      <c r="F22" s="62"/>
      <c r="G22" s="62"/>
      <c r="H22" s="62"/>
      <c r="I22" s="62"/>
      <c r="J22" s="62"/>
      <c r="K22" s="62"/>
      <c r="L22" s="62"/>
      <c r="M22" s="166">
        <f>'[1]קולחים S'!I10</f>
        <v>7.68</v>
      </c>
      <c r="N22" s="62"/>
      <c r="O22" s="62">
        <f>'[2]נק'' ג - קולחין להשקיה'!O22</f>
        <v>8.39</v>
      </c>
      <c r="P22" s="62"/>
      <c r="Q22" s="62"/>
      <c r="R22" s="62"/>
      <c r="S22" s="62"/>
      <c r="T22" s="62"/>
      <c r="U22" s="166">
        <f>'[1]קולחים S'!M10</f>
        <v>1.0900000000000001</v>
      </c>
      <c r="V22" s="62"/>
      <c r="W22" s="166"/>
      <c r="X22" s="62"/>
      <c r="Y22" s="166"/>
      <c r="Z22" s="62"/>
      <c r="AA22" s="62"/>
      <c r="AB22" s="62"/>
      <c r="AC22" s="166"/>
      <c r="AD22" s="62"/>
      <c r="AE22" s="62"/>
      <c r="AF22" s="62"/>
      <c r="AG22" s="62"/>
      <c r="AH22" s="62"/>
      <c r="AI22" s="62"/>
      <c r="AJ22" s="62"/>
      <c r="AK22" s="62"/>
      <c r="AL22" s="62"/>
      <c r="AM22" s="62"/>
      <c r="AN22" s="62"/>
      <c r="AO22" s="62"/>
      <c r="AP22" s="62"/>
      <c r="AQ22" s="62"/>
      <c r="AR22" s="62"/>
      <c r="AS22" s="62"/>
      <c r="AT22" s="62"/>
      <c r="AU22" s="62"/>
      <c r="AV22" s="166"/>
      <c r="AW22" s="62"/>
      <c r="AX22" s="62"/>
      <c r="AY22" s="62"/>
      <c r="AZ22" s="62"/>
      <c r="BA22" s="62"/>
      <c r="BB22" s="62"/>
      <c r="BC22" s="62"/>
      <c r="BD22" s="62"/>
      <c r="BE22" s="62"/>
      <c r="BF22" s="62"/>
      <c r="BG22" s="62"/>
      <c r="BH22" s="62"/>
      <c r="BI22" s="62"/>
      <c r="BJ22" s="62"/>
      <c r="BK22" s="62"/>
      <c r="BL22" s="62"/>
      <c r="BM22" s="62"/>
      <c r="BN22" s="62"/>
      <c r="BO22" s="62">
        <f>'[1]קולחים S'!L10</f>
        <v>1.5009999999999999</v>
      </c>
      <c r="BP22" s="166"/>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5">
      <c r="A23" s="74">
        <v>10</v>
      </c>
      <c r="B23" s="74"/>
      <c r="C23" s="62">
        <f>'נקודה א- שפכים '!C23</f>
        <v>70928</v>
      </c>
      <c r="D23" s="62"/>
      <c r="E23" s="62"/>
      <c r="F23" s="62"/>
      <c r="G23" s="62"/>
      <c r="H23" s="62"/>
      <c r="I23" s="62"/>
      <c r="J23" s="62"/>
      <c r="K23" s="62"/>
      <c r="L23" s="62"/>
      <c r="M23" s="166">
        <f>'[1]קולחים S'!I11</f>
        <v>7.78</v>
      </c>
      <c r="N23" s="62"/>
      <c r="O23" s="62">
        <f>'[2]נק'' ג - קולחין להשקיה'!O23</f>
        <v>8.24</v>
      </c>
      <c r="P23" s="62"/>
      <c r="Q23" s="62"/>
      <c r="R23" s="62"/>
      <c r="S23" s="62"/>
      <c r="T23" s="62"/>
      <c r="U23" s="166">
        <v>1.5</v>
      </c>
      <c r="V23" s="63" t="s">
        <v>191</v>
      </c>
      <c r="W23" s="166">
        <v>5</v>
      </c>
      <c r="X23" s="63" t="s">
        <v>191</v>
      </c>
      <c r="Y23" s="166">
        <v>5</v>
      </c>
      <c r="Z23" s="63" t="s">
        <v>191</v>
      </c>
      <c r="AA23" s="62"/>
      <c r="AB23" s="62"/>
      <c r="AC23" s="166">
        <v>25</v>
      </c>
      <c r="AD23" s="63" t="s">
        <v>191</v>
      </c>
      <c r="AE23" s="62"/>
      <c r="AF23" s="62"/>
      <c r="AG23" s="62">
        <v>12.9</v>
      </c>
      <c r="AH23" s="63" t="s">
        <v>191</v>
      </c>
      <c r="AI23" s="62"/>
      <c r="AJ23" s="62"/>
      <c r="AK23" s="62">
        <v>2.8</v>
      </c>
      <c r="AL23" s="63" t="s">
        <v>191</v>
      </c>
      <c r="AM23" s="62">
        <v>5</v>
      </c>
      <c r="AN23" s="63" t="s">
        <v>191</v>
      </c>
      <c r="AO23" s="62">
        <v>0.23</v>
      </c>
      <c r="AP23" s="63" t="s">
        <v>191</v>
      </c>
      <c r="AQ23" s="62">
        <v>8.1</v>
      </c>
      <c r="AR23" s="63" t="s">
        <v>191</v>
      </c>
      <c r="AS23" s="62">
        <v>1</v>
      </c>
      <c r="AT23" s="63" t="s">
        <v>191</v>
      </c>
      <c r="AU23" s="62">
        <v>1</v>
      </c>
      <c r="AV23" s="63" t="s">
        <v>191</v>
      </c>
      <c r="AW23" s="62"/>
      <c r="AX23" s="62"/>
      <c r="AY23" s="62"/>
      <c r="AZ23" s="62"/>
      <c r="BA23" s="62"/>
      <c r="BB23" s="62"/>
      <c r="BC23" s="62"/>
      <c r="BD23" s="62"/>
      <c r="BE23" s="62"/>
      <c r="BF23" s="62"/>
      <c r="BG23" s="62"/>
      <c r="BH23" s="62"/>
      <c r="BI23" s="62"/>
      <c r="BJ23" s="62"/>
      <c r="BK23" s="62"/>
      <c r="BL23" s="62"/>
      <c r="BM23" s="62"/>
      <c r="BN23" s="62"/>
      <c r="BO23" s="62">
        <v>1.5249999999999999</v>
      </c>
      <c r="BP23" s="63" t="s">
        <v>191</v>
      </c>
      <c r="BQ23" s="62"/>
      <c r="BR23" s="62"/>
      <c r="BS23" s="62">
        <v>256</v>
      </c>
      <c r="BT23" s="63" t="s">
        <v>191</v>
      </c>
      <c r="BU23" s="62">
        <v>131.19999999999999</v>
      </c>
      <c r="BV23" s="63" t="s">
        <v>191</v>
      </c>
      <c r="BW23" s="62" t="s">
        <v>287</v>
      </c>
      <c r="BX23" s="63" t="s">
        <v>191</v>
      </c>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5">
      <c r="A24" s="74">
        <v>11</v>
      </c>
      <c r="B24" s="74"/>
      <c r="C24" s="62">
        <f>'נקודה א- שפכים '!C24</f>
        <v>69459</v>
      </c>
      <c r="D24" s="62"/>
      <c r="E24" s="62"/>
      <c r="F24" s="62"/>
      <c r="G24" s="62"/>
      <c r="H24" s="62"/>
      <c r="I24" s="62"/>
      <c r="J24" s="62"/>
      <c r="K24" s="62"/>
      <c r="L24" s="62"/>
      <c r="M24" s="166">
        <f>'[1]קולחים S'!I12</f>
        <v>7.72</v>
      </c>
      <c r="N24" s="62"/>
      <c r="O24" s="62">
        <f>'[2]נק'' ג - קולחין להשקיה'!O24</f>
        <v>8.4499999999999993</v>
      </c>
      <c r="P24" s="62"/>
      <c r="Q24" s="62"/>
      <c r="R24" s="62"/>
      <c r="S24" s="62"/>
      <c r="T24" s="62"/>
      <c r="U24" s="166">
        <f>'[1]קולחים S'!M12</f>
        <v>1.07</v>
      </c>
      <c r="V24" s="166"/>
      <c r="W24" s="166"/>
      <c r="X24" s="166"/>
      <c r="Y24" s="166">
        <f>'[1]קולחים S'!B12</f>
        <v>5</v>
      </c>
      <c r="Z24" s="166"/>
      <c r="AA24" s="62"/>
      <c r="AB24" s="62"/>
      <c r="AC24" s="166"/>
      <c r="AD24" s="166"/>
      <c r="AE24" s="62"/>
      <c r="AF24" s="62"/>
      <c r="AG24" s="166"/>
      <c r="AH24" s="166"/>
      <c r="AI24" s="62"/>
      <c r="AJ24" s="62"/>
      <c r="AK24" s="166"/>
      <c r="AL24" s="166"/>
      <c r="AM24" s="166"/>
      <c r="AN24" s="166"/>
      <c r="AO24" s="166"/>
      <c r="AP24" s="166"/>
      <c r="AQ24" s="166"/>
      <c r="AR24" s="166"/>
      <c r="AS24" s="166"/>
      <c r="AT24" s="166"/>
      <c r="AU24" s="166"/>
      <c r="AV24" s="166"/>
      <c r="AW24" s="62"/>
      <c r="AX24" s="62"/>
      <c r="AY24" s="62"/>
      <c r="AZ24" s="62"/>
      <c r="BA24" s="62"/>
      <c r="BB24" s="62"/>
      <c r="BC24" s="62"/>
      <c r="BD24" s="62"/>
      <c r="BE24" s="62"/>
      <c r="BF24" s="62"/>
      <c r="BG24" s="62"/>
      <c r="BH24" s="62"/>
      <c r="BI24" s="62"/>
      <c r="BJ24" s="62"/>
      <c r="BK24" s="62"/>
      <c r="BL24" s="62"/>
      <c r="BM24" s="62"/>
      <c r="BN24" s="62"/>
      <c r="BO24" s="62">
        <f>'[1]קולחים S'!L12</f>
        <v>1.706</v>
      </c>
      <c r="BP24" s="166"/>
      <c r="BQ24" s="62"/>
      <c r="BR24" s="62"/>
      <c r="BS24" s="166"/>
      <c r="BT24" s="166"/>
      <c r="BU24" s="166"/>
      <c r="BV24" s="166"/>
      <c r="BW24" s="62"/>
      <c r="BX24" s="166"/>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5">
      <c r="A25" s="74">
        <v>12</v>
      </c>
      <c r="B25" s="74"/>
      <c r="C25" s="62">
        <f>'נקודה א- שפכים '!C25</f>
        <v>69615</v>
      </c>
      <c r="D25" s="62"/>
      <c r="E25" s="62"/>
      <c r="F25" s="62"/>
      <c r="G25" s="62"/>
      <c r="H25" s="62"/>
      <c r="I25" s="62"/>
      <c r="J25" s="62"/>
      <c r="K25" s="62"/>
      <c r="L25" s="62"/>
      <c r="M25" s="166">
        <f>'[1]קולחים S'!I13</f>
        <v>7.82</v>
      </c>
      <c r="N25" s="62"/>
      <c r="O25" s="62">
        <f>'[2]נק'' ג - קולחין להשקיה'!O25</f>
        <v>8.0299999999999994</v>
      </c>
      <c r="P25" s="62"/>
      <c r="Q25" s="62"/>
      <c r="R25" s="62"/>
      <c r="S25" s="62"/>
      <c r="T25" s="62"/>
      <c r="U25" s="166">
        <f>'[1]קולחים S'!M13</f>
        <v>1.26</v>
      </c>
      <c r="V25" s="62"/>
      <c r="W25" s="166">
        <f>'[1]קולחים S'!E13</f>
        <v>1</v>
      </c>
      <c r="X25" s="62"/>
      <c r="Y25" s="166"/>
      <c r="Z25" s="62"/>
      <c r="AA25" s="62"/>
      <c r="AB25" s="62"/>
      <c r="AC25" s="166"/>
      <c r="AD25" s="62"/>
      <c r="AE25" s="62"/>
      <c r="AF25" s="62"/>
      <c r="AG25" s="62"/>
      <c r="AH25" s="62"/>
      <c r="AI25" s="62"/>
      <c r="AJ25" s="62"/>
      <c r="AK25" s="62"/>
      <c r="AL25" s="62"/>
      <c r="AM25" s="62"/>
      <c r="AN25" s="62"/>
      <c r="AO25" s="62"/>
      <c r="AP25" s="62"/>
      <c r="AQ25" s="62"/>
      <c r="AR25" s="62"/>
      <c r="AS25" s="62"/>
      <c r="AT25" s="62"/>
      <c r="AU25" s="62">
        <v>1</v>
      </c>
      <c r="AV25" s="63" t="s">
        <v>191</v>
      </c>
      <c r="AW25" s="62"/>
      <c r="AX25" s="62"/>
      <c r="AY25" s="62"/>
      <c r="AZ25" s="62"/>
      <c r="BA25" s="62"/>
      <c r="BB25" s="62"/>
      <c r="BC25" s="62"/>
      <c r="BD25" s="62"/>
      <c r="BE25" s="62"/>
      <c r="BF25" s="62"/>
      <c r="BG25" s="62"/>
      <c r="BH25" s="62"/>
      <c r="BI25" s="62"/>
      <c r="BJ25" s="62"/>
      <c r="BK25" s="62"/>
      <c r="BL25" s="62"/>
      <c r="BM25" s="62"/>
      <c r="BN25" s="62"/>
      <c r="BO25" s="62">
        <f>'[1]קולחים S'!L13</f>
        <v>1.7050000000000001</v>
      </c>
      <c r="BP25" s="166"/>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5">
      <c r="A26" s="74">
        <v>13</v>
      </c>
      <c r="B26" s="74"/>
      <c r="C26" s="62">
        <f>'נקודה א- שפכים '!C26</f>
        <v>69978</v>
      </c>
      <c r="D26" s="62"/>
      <c r="E26" s="62"/>
      <c r="F26" s="62"/>
      <c r="G26" s="62"/>
      <c r="H26" s="62"/>
      <c r="I26" s="62"/>
      <c r="J26" s="62"/>
      <c r="K26" s="62"/>
      <c r="L26" s="62"/>
      <c r="M26" s="166">
        <f>'[1]קולחים S'!I14</f>
        <v>7.84</v>
      </c>
      <c r="N26" s="62"/>
      <c r="O26" s="62">
        <f>'[2]נק'' ג - קולחין להשקיה'!O26</f>
        <v>7.39</v>
      </c>
      <c r="P26" s="62"/>
      <c r="Q26" s="62"/>
      <c r="R26" s="62"/>
      <c r="S26" s="62"/>
      <c r="T26" s="62"/>
      <c r="U26" s="166">
        <f>'[1]קולחים S'!M14</f>
        <v>1.17</v>
      </c>
      <c r="V26" s="62"/>
      <c r="W26" s="166"/>
      <c r="X26" s="62"/>
      <c r="Y26" s="166"/>
      <c r="Z26" s="62"/>
      <c r="AA26" s="62"/>
      <c r="AB26" s="62"/>
      <c r="AC26" s="166"/>
      <c r="AD26" s="62"/>
      <c r="AE26" s="62"/>
      <c r="AF26" s="62"/>
      <c r="AG26" s="62"/>
      <c r="AH26" s="62"/>
      <c r="AI26" s="62"/>
      <c r="AJ26" s="62"/>
      <c r="AK26" s="62"/>
      <c r="AL26" s="62"/>
      <c r="AM26" s="62"/>
      <c r="AN26" s="62"/>
      <c r="AO26" s="62"/>
      <c r="AP26" s="62"/>
      <c r="AQ26" s="62"/>
      <c r="AR26" s="62"/>
      <c r="AS26" s="62"/>
      <c r="AT26" s="62"/>
      <c r="AU26" s="62"/>
      <c r="AV26" s="166"/>
      <c r="AW26" s="62"/>
      <c r="AX26" s="62"/>
      <c r="AY26" s="62"/>
      <c r="AZ26" s="62"/>
      <c r="BA26" s="62"/>
      <c r="BB26" s="62"/>
      <c r="BC26" s="62"/>
      <c r="BD26" s="62"/>
      <c r="BE26" s="62"/>
      <c r="BF26" s="62"/>
      <c r="BG26" s="62"/>
      <c r="BH26" s="62"/>
      <c r="BI26" s="62"/>
      <c r="BJ26" s="62"/>
      <c r="BK26" s="62"/>
      <c r="BL26" s="62"/>
      <c r="BM26" s="62"/>
      <c r="BN26" s="62"/>
      <c r="BO26" s="62">
        <f>'[1]קולחים S'!L14</f>
        <v>1.76</v>
      </c>
      <c r="BP26" s="166"/>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5">
      <c r="A27" s="74">
        <v>14</v>
      </c>
      <c r="B27" s="74"/>
      <c r="C27" s="62">
        <f>'נקודה א- שפכים '!C27</f>
        <v>107538</v>
      </c>
      <c r="D27" s="62"/>
      <c r="E27" s="62"/>
      <c r="F27" s="62"/>
      <c r="G27" s="62"/>
      <c r="H27" s="62"/>
      <c r="I27" s="62"/>
      <c r="J27" s="62"/>
      <c r="K27" s="62"/>
      <c r="L27" s="62"/>
      <c r="M27" s="166"/>
      <c r="N27" s="62"/>
      <c r="O27" s="62">
        <f>'[2]נק'' ג - קולחין להשקיה'!O27</f>
        <v>7.9</v>
      </c>
      <c r="P27" s="62"/>
      <c r="Q27" s="62"/>
      <c r="R27" s="62"/>
      <c r="S27" s="62"/>
      <c r="T27" s="62"/>
      <c r="U27" s="166"/>
      <c r="V27" s="62"/>
      <c r="W27" s="166"/>
      <c r="X27" s="62"/>
      <c r="Y27" s="166"/>
      <c r="Z27" s="62"/>
      <c r="AA27" s="62"/>
      <c r="AB27" s="62"/>
      <c r="AC27" s="166">
        <f>'[1]קולחים S'!C15</f>
        <v>34</v>
      </c>
      <c r="AD27" s="62"/>
      <c r="AE27" s="62"/>
      <c r="AF27" s="62"/>
      <c r="AG27" s="62"/>
      <c r="AH27" s="62"/>
      <c r="AI27" s="62"/>
      <c r="AJ27" s="62"/>
      <c r="AK27" s="62"/>
      <c r="AL27" s="62"/>
      <c r="AM27" s="62"/>
      <c r="AN27" s="62"/>
      <c r="AO27" s="62"/>
      <c r="AP27" s="62"/>
      <c r="AQ27" s="62"/>
      <c r="AR27" s="62"/>
      <c r="AS27" s="62"/>
      <c r="AT27" s="62"/>
      <c r="AU27" s="166"/>
      <c r="AV27" s="166"/>
      <c r="AW27" s="62"/>
      <c r="AX27" s="62"/>
      <c r="AY27" s="62"/>
      <c r="AZ27" s="62"/>
      <c r="BA27" s="62"/>
      <c r="BB27" s="62"/>
      <c r="BC27" s="62"/>
      <c r="BD27" s="62"/>
      <c r="BE27" s="62"/>
      <c r="BF27" s="62"/>
      <c r="BG27" s="62"/>
      <c r="BH27" s="62"/>
      <c r="BI27" s="62"/>
      <c r="BJ27" s="62"/>
      <c r="BK27" s="62"/>
      <c r="BL27" s="62"/>
      <c r="BM27" s="62"/>
      <c r="BN27" s="62"/>
      <c r="BO27" s="62"/>
      <c r="BP27" s="166"/>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5">
      <c r="A28" s="74">
        <v>15</v>
      </c>
      <c r="B28" s="74"/>
      <c r="C28" s="62">
        <f>'נקודה א- שפכים '!C28</f>
        <v>124841</v>
      </c>
      <c r="D28" s="62"/>
      <c r="E28" s="62"/>
      <c r="F28" s="62"/>
      <c r="G28" s="62"/>
      <c r="H28" s="62"/>
      <c r="I28" s="62"/>
      <c r="J28" s="62"/>
      <c r="K28" s="62"/>
      <c r="L28" s="62"/>
      <c r="M28" s="166"/>
      <c r="N28" s="62"/>
      <c r="O28" s="62">
        <f>'[2]נק'' ג - קולחין להשקיה'!O28</f>
        <v>7.8</v>
      </c>
      <c r="P28" s="62"/>
      <c r="Q28" s="62"/>
      <c r="R28" s="62"/>
      <c r="S28" s="62"/>
      <c r="T28" s="62"/>
      <c r="U28" s="166"/>
      <c r="V28" s="62"/>
      <c r="W28" s="166"/>
      <c r="X28" s="62"/>
      <c r="Y28" s="166"/>
      <c r="Z28" s="62"/>
      <c r="AA28" s="62"/>
      <c r="AB28" s="62"/>
      <c r="AC28" s="166"/>
      <c r="AD28" s="62"/>
      <c r="AE28" s="62"/>
      <c r="AF28" s="62"/>
      <c r="AG28" s="62"/>
      <c r="AH28" s="62"/>
      <c r="AI28" s="62"/>
      <c r="AJ28" s="62"/>
      <c r="AK28" s="62"/>
      <c r="AL28" s="62"/>
      <c r="AM28" s="62"/>
      <c r="AN28" s="62"/>
      <c r="AO28" s="62"/>
      <c r="AP28" s="62"/>
      <c r="AQ28" s="62"/>
      <c r="AR28" s="62"/>
      <c r="AS28" s="62"/>
      <c r="AT28" s="62"/>
      <c r="AU28" s="62"/>
      <c r="AV28" s="166"/>
      <c r="AW28" s="62"/>
      <c r="AX28" s="62"/>
      <c r="AY28" s="62"/>
      <c r="AZ28" s="62"/>
      <c r="BA28" s="62"/>
      <c r="BB28" s="62"/>
      <c r="BC28" s="62"/>
      <c r="BD28" s="62"/>
      <c r="BE28" s="62"/>
      <c r="BF28" s="62"/>
      <c r="BG28" s="62"/>
      <c r="BH28" s="62"/>
      <c r="BI28" s="62"/>
      <c r="BJ28" s="62"/>
      <c r="BK28" s="62"/>
      <c r="BL28" s="62"/>
      <c r="BM28" s="62"/>
      <c r="BN28" s="62"/>
      <c r="BO28" s="62"/>
      <c r="BP28" s="166"/>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5">
      <c r="A29" s="74">
        <v>16</v>
      </c>
      <c r="B29" s="74"/>
      <c r="C29" s="62">
        <f>'נקודה א- שפכים '!C29</f>
        <v>139726</v>
      </c>
      <c r="D29" s="62"/>
      <c r="E29" s="62"/>
      <c r="F29" s="62"/>
      <c r="G29" s="62"/>
      <c r="H29" s="62"/>
      <c r="I29" s="62"/>
      <c r="J29" s="62"/>
      <c r="K29" s="62"/>
      <c r="L29" s="62"/>
      <c r="M29" s="166">
        <f>'[1]קולחים S'!I17</f>
        <v>7.34</v>
      </c>
      <c r="N29" s="62"/>
      <c r="O29" s="62">
        <f>'[2]נק'' ג - קולחין להשקיה'!O29</f>
        <v>7.27</v>
      </c>
      <c r="P29" s="62"/>
      <c r="Q29" s="62"/>
      <c r="R29" s="62"/>
      <c r="S29" s="62"/>
      <c r="T29" s="62"/>
      <c r="U29" s="166">
        <f>'[1]קולחים S'!M17</f>
        <v>1.6</v>
      </c>
      <c r="V29" s="62"/>
      <c r="W29" s="166"/>
      <c r="X29" s="62"/>
      <c r="Y29" s="166"/>
      <c r="Z29" s="62"/>
      <c r="AA29" s="62"/>
      <c r="AB29" s="62"/>
      <c r="AC29" s="166"/>
      <c r="AD29" s="62"/>
      <c r="AE29" s="62"/>
      <c r="AF29" s="62"/>
      <c r="AG29" s="62"/>
      <c r="AH29" s="62"/>
      <c r="AI29" s="62"/>
      <c r="AJ29" s="62"/>
      <c r="AK29" s="62"/>
      <c r="AL29" s="62"/>
      <c r="AM29" s="62"/>
      <c r="AN29" s="62"/>
      <c r="AO29" s="62"/>
      <c r="AP29" s="62"/>
      <c r="AQ29" s="62"/>
      <c r="AR29" s="62"/>
      <c r="AS29" s="62"/>
      <c r="AT29" s="62"/>
      <c r="AU29" s="62"/>
      <c r="AV29" s="166"/>
      <c r="AW29" s="62"/>
      <c r="AX29" s="62"/>
      <c r="AY29" s="62"/>
      <c r="AZ29" s="62"/>
      <c r="BA29" s="62"/>
      <c r="BB29" s="62"/>
      <c r="BC29" s="62"/>
      <c r="BD29" s="62"/>
      <c r="BE29" s="62"/>
      <c r="BF29" s="62"/>
      <c r="BG29" s="62"/>
      <c r="BH29" s="62"/>
      <c r="BI29" s="62"/>
      <c r="BJ29" s="62"/>
      <c r="BK29" s="62"/>
      <c r="BL29" s="62"/>
      <c r="BM29" s="62"/>
      <c r="BN29" s="62"/>
      <c r="BO29" s="62">
        <f>'[1]קולחים S'!L17</f>
        <v>0.89200000000000002</v>
      </c>
      <c r="BP29" s="166"/>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5">
      <c r="A30" s="74">
        <v>17</v>
      </c>
      <c r="B30" s="74"/>
      <c r="C30" s="62">
        <f>'נקודה א- שפכים '!C30</f>
        <v>80884</v>
      </c>
      <c r="D30" s="62"/>
      <c r="E30" s="62"/>
      <c r="F30" s="62"/>
      <c r="G30" s="62"/>
      <c r="H30" s="62"/>
      <c r="I30" s="62"/>
      <c r="J30" s="62"/>
      <c r="K30" s="62"/>
      <c r="L30" s="62"/>
      <c r="M30" s="166">
        <f>'[1]קולחים S'!I18</f>
        <v>7.34</v>
      </c>
      <c r="N30" s="62"/>
      <c r="O30" s="62">
        <f>'[2]נק'' ג - קולחין להשקיה'!O30</f>
        <v>7.57</v>
      </c>
      <c r="P30" s="62"/>
      <c r="Q30" s="62"/>
      <c r="R30" s="62"/>
      <c r="S30" s="62"/>
      <c r="T30" s="62"/>
      <c r="U30" s="166">
        <v>1.75</v>
      </c>
      <c r="V30" s="63" t="s">
        <v>191</v>
      </c>
      <c r="W30" s="166">
        <v>5</v>
      </c>
      <c r="X30" s="63" t="s">
        <v>191</v>
      </c>
      <c r="Y30" s="166">
        <v>5</v>
      </c>
      <c r="Z30" s="63" t="s">
        <v>191</v>
      </c>
      <c r="AA30" s="62"/>
      <c r="AB30" s="62"/>
      <c r="AC30" s="166">
        <v>25</v>
      </c>
      <c r="AD30" s="63" t="s">
        <v>191</v>
      </c>
      <c r="AE30" s="62"/>
      <c r="AF30" s="62"/>
      <c r="AG30" s="62">
        <v>5.0999999999999996</v>
      </c>
      <c r="AH30" s="63" t="s">
        <v>191</v>
      </c>
      <c r="AI30" s="62"/>
      <c r="AJ30" s="62"/>
      <c r="AK30" s="62">
        <v>1</v>
      </c>
      <c r="AL30" s="63" t="s">
        <v>191</v>
      </c>
      <c r="AM30" s="62">
        <v>5</v>
      </c>
      <c r="AN30" s="63" t="s">
        <v>191</v>
      </c>
      <c r="AO30" s="62">
        <v>0.12</v>
      </c>
      <c r="AP30" s="63" t="s">
        <v>191</v>
      </c>
      <c r="AQ30" s="62">
        <v>5.7</v>
      </c>
      <c r="AR30" s="63" t="s">
        <v>191</v>
      </c>
      <c r="AS30" s="62">
        <v>1</v>
      </c>
      <c r="AT30" s="63" t="s">
        <v>191</v>
      </c>
      <c r="AU30" s="62">
        <v>1</v>
      </c>
      <c r="AV30" s="63" t="s">
        <v>191</v>
      </c>
      <c r="AW30" s="62"/>
      <c r="AX30" s="62"/>
      <c r="AY30" s="62"/>
      <c r="AZ30" s="62"/>
      <c r="BA30" s="62"/>
      <c r="BB30" s="62"/>
      <c r="BC30" s="62"/>
      <c r="BD30" s="62"/>
      <c r="BE30" s="62"/>
      <c r="BF30" s="62"/>
      <c r="BG30" s="62"/>
      <c r="BH30" s="62"/>
      <c r="BI30" s="62"/>
      <c r="BJ30" s="62"/>
      <c r="BK30" s="62"/>
      <c r="BL30" s="62"/>
      <c r="BM30" s="62"/>
      <c r="BN30" s="62"/>
      <c r="BO30" s="62">
        <v>0.76600000000000001</v>
      </c>
      <c r="BP30" s="63" t="s">
        <v>191</v>
      </c>
      <c r="BQ30" s="62"/>
      <c r="BR30" s="62"/>
      <c r="BS30" s="62">
        <v>108</v>
      </c>
      <c r="BT30" s="63" t="s">
        <v>191</v>
      </c>
      <c r="BU30" s="62">
        <v>76.489999999999995</v>
      </c>
      <c r="BV30" s="63" t="s">
        <v>191</v>
      </c>
      <c r="BW30" s="62" t="s">
        <v>287</v>
      </c>
      <c r="BX30" s="63" t="s">
        <v>191</v>
      </c>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5">
      <c r="A31" s="74">
        <v>18</v>
      </c>
      <c r="B31" s="74"/>
      <c r="C31" s="62">
        <f>'נקודה א- שפכים '!C31</f>
        <v>75996</v>
      </c>
      <c r="D31" s="62"/>
      <c r="E31" s="62"/>
      <c r="F31" s="62"/>
      <c r="G31" s="62"/>
      <c r="H31" s="62"/>
      <c r="I31" s="62"/>
      <c r="J31" s="62"/>
      <c r="K31" s="62"/>
      <c r="L31" s="62"/>
      <c r="M31" s="166"/>
      <c r="N31" s="62"/>
      <c r="O31" s="62">
        <v>7.45</v>
      </c>
      <c r="P31" s="62"/>
      <c r="Q31" s="62"/>
      <c r="R31" s="62"/>
      <c r="S31" s="62"/>
      <c r="T31" s="62"/>
      <c r="U31" s="166"/>
      <c r="V31" s="166"/>
      <c r="W31" s="166"/>
      <c r="X31" s="166"/>
      <c r="Y31" s="166"/>
      <c r="Z31" s="166"/>
      <c r="AA31" s="62"/>
      <c r="AB31" s="62"/>
      <c r="AC31" s="166"/>
      <c r="AD31" s="166"/>
      <c r="AE31" s="62"/>
      <c r="AF31" s="62"/>
      <c r="AG31" s="166"/>
      <c r="AH31" s="166"/>
      <c r="AI31" s="62"/>
      <c r="AJ31" s="62"/>
      <c r="AK31" s="166"/>
      <c r="AL31" s="166"/>
      <c r="AM31" s="166"/>
      <c r="AN31" s="166"/>
      <c r="AO31" s="166"/>
      <c r="AP31" s="166"/>
      <c r="AQ31" s="166"/>
      <c r="AR31" s="166"/>
      <c r="AS31" s="166"/>
      <c r="AT31" s="166"/>
      <c r="AU31" s="166"/>
      <c r="AV31" s="166"/>
      <c r="AW31" s="62"/>
      <c r="AX31" s="62"/>
      <c r="AY31" s="62"/>
      <c r="AZ31" s="62"/>
      <c r="BA31" s="62"/>
      <c r="BB31" s="62"/>
      <c r="BC31" s="62"/>
      <c r="BD31" s="62"/>
      <c r="BE31" s="62"/>
      <c r="BF31" s="62"/>
      <c r="BG31" s="62"/>
      <c r="BH31" s="62"/>
      <c r="BI31" s="62"/>
      <c r="BJ31" s="62"/>
      <c r="BK31" s="62"/>
      <c r="BL31" s="62"/>
      <c r="BM31" s="62"/>
      <c r="BN31" s="62"/>
      <c r="BO31" s="62"/>
      <c r="BP31" s="166"/>
      <c r="BQ31" s="62"/>
      <c r="BR31" s="62"/>
      <c r="BS31" s="166"/>
      <c r="BT31" s="166"/>
      <c r="BU31" s="166"/>
      <c r="BV31" s="166"/>
      <c r="BW31" s="62"/>
      <c r="BX31" s="166"/>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5">
      <c r="A32" s="74">
        <v>19</v>
      </c>
      <c r="B32" s="74"/>
      <c r="C32" s="62">
        <f>'נקודה א- שפכים '!C32</f>
        <v>75952</v>
      </c>
      <c r="D32" s="62"/>
      <c r="E32" s="62"/>
      <c r="F32" s="62"/>
      <c r="G32" s="62"/>
      <c r="H32" s="62"/>
      <c r="I32" s="62"/>
      <c r="J32" s="62"/>
      <c r="K32" s="62"/>
      <c r="L32" s="62"/>
      <c r="M32" s="166"/>
      <c r="N32" s="62"/>
      <c r="O32" s="62">
        <f>'[2]נק'' ג - קולחין להשקיה'!O32</f>
        <v>7.84</v>
      </c>
      <c r="P32" s="62"/>
      <c r="Q32" s="62"/>
      <c r="R32" s="62"/>
      <c r="S32" s="62"/>
      <c r="T32" s="62"/>
      <c r="U32" s="166"/>
      <c r="V32" s="62"/>
      <c r="W32" s="166"/>
      <c r="X32" s="62"/>
      <c r="Y32" s="166"/>
      <c r="Z32" s="62"/>
      <c r="AA32" s="62"/>
      <c r="AB32" s="62"/>
      <c r="AC32" s="166"/>
      <c r="AD32" s="62"/>
      <c r="AE32" s="62"/>
      <c r="AF32" s="62"/>
      <c r="AG32" s="62"/>
      <c r="AH32" s="62"/>
      <c r="AI32" s="62"/>
      <c r="AJ32" s="62"/>
      <c r="AK32" s="62"/>
      <c r="AL32" s="62"/>
      <c r="AM32" s="62"/>
      <c r="AN32" s="62"/>
      <c r="AO32" s="62"/>
      <c r="AP32" s="62"/>
      <c r="AQ32" s="62"/>
      <c r="AR32" s="62"/>
      <c r="AS32" s="62"/>
      <c r="AT32" s="62"/>
      <c r="AU32" s="62">
        <v>1</v>
      </c>
      <c r="AV32" s="63" t="s">
        <v>191</v>
      </c>
      <c r="AW32" s="62"/>
      <c r="AX32" s="62"/>
      <c r="AY32" s="62"/>
      <c r="AZ32" s="62"/>
      <c r="BA32" s="62"/>
      <c r="BB32" s="62"/>
      <c r="BC32" s="62"/>
      <c r="BD32" s="62"/>
      <c r="BE32" s="62"/>
      <c r="BF32" s="62"/>
      <c r="BG32" s="62"/>
      <c r="BH32" s="62"/>
      <c r="BI32" s="62"/>
      <c r="BJ32" s="62"/>
      <c r="BK32" s="62"/>
      <c r="BL32" s="62"/>
      <c r="BM32" s="62"/>
      <c r="BN32" s="62"/>
      <c r="BO32" s="62"/>
      <c r="BP32" s="166"/>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5">
      <c r="A33" s="74">
        <v>20</v>
      </c>
      <c r="B33" s="74"/>
      <c r="C33" s="62">
        <f>'נקודה א- שפכים '!C33</f>
        <v>73636</v>
      </c>
      <c r="D33" s="62"/>
      <c r="E33" s="62"/>
      <c r="F33" s="62"/>
      <c r="G33" s="62"/>
      <c r="H33" s="62"/>
      <c r="I33" s="62"/>
      <c r="J33" s="62"/>
      <c r="K33" s="62"/>
      <c r="L33" s="62"/>
      <c r="M33" s="166"/>
      <c r="N33" s="62"/>
      <c r="O33" s="62">
        <f>'[2]נק'' ג - קולחין להשקיה'!O33</f>
        <v>7.17</v>
      </c>
      <c r="P33" s="62"/>
      <c r="Q33" s="62"/>
      <c r="R33" s="62"/>
      <c r="S33" s="62"/>
      <c r="T33" s="62"/>
      <c r="U33" s="166"/>
      <c r="V33" s="62"/>
      <c r="W33" s="166"/>
      <c r="X33" s="62"/>
      <c r="Y33" s="166"/>
      <c r="Z33" s="62"/>
      <c r="AA33" s="62"/>
      <c r="AB33" s="62"/>
      <c r="AC33" s="166"/>
      <c r="AD33" s="62"/>
      <c r="AE33" s="62"/>
      <c r="AF33" s="62"/>
      <c r="AG33" s="62"/>
      <c r="AH33" s="62"/>
      <c r="AI33" s="62"/>
      <c r="AJ33" s="62"/>
      <c r="AK33" s="62"/>
      <c r="AL33" s="62"/>
      <c r="AM33" s="62"/>
      <c r="AN33" s="62"/>
      <c r="AO33" s="62"/>
      <c r="AP33" s="62"/>
      <c r="AQ33" s="62"/>
      <c r="AR33" s="62"/>
      <c r="AS33" s="62"/>
      <c r="AT33" s="62"/>
      <c r="AU33" s="62"/>
      <c r="AV33" s="166"/>
      <c r="AW33" s="62"/>
      <c r="AX33" s="62"/>
      <c r="AY33" s="62"/>
      <c r="AZ33" s="62"/>
      <c r="BA33" s="62"/>
      <c r="BB33" s="62"/>
      <c r="BC33" s="62"/>
      <c r="BD33" s="62"/>
      <c r="BE33" s="62"/>
      <c r="BF33" s="62"/>
      <c r="BG33" s="62"/>
      <c r="BH33" s="62"/>
      <c r="BI33" s="62"/>
      <c r="BJ33" s="62"/>
      <c r="BK33" s="62"/>
      <c r="BL33" s="62"/>
      <c r="BM33" s="62"/>
      <c r="BN33" s="62"/>
      <c r="BO33" s="62"/>
      <c r="BP33" s="166"/>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5">
      <c r="A34" s="74">
        <v>21</v>
      </c>
      <c r="B34" s="74"/>
      <c r="C34" s="62">
        <f>'נקודה א- שפכים '!C34</f>
        <v>81156</v>
      </c>
      <c r="D34" s="62"/>
      <c r="E34" s="62"/>
      <c r="F34" s="62"/>
      <c r="G34" s="62"/>
      <c r="H34" s="62"/>
      <c r="I34" s="62"/>
      <c r="J34" s="62"/>
      <c r="K34" s="62"/>
      <c r="L34" s="62"/>
      <c r="M34" s="166"/>
      <c r="N34" s="62"/>
      <c r="O34" s="62">
        <f>'[2]נק'' ג - קולחין להשקיה'!O34</f>
        <v>6.9</v>
      </c>
      <c r="P34" s="62"/>
      <c r="Q34" s="62"/>
      <c r="R34" s="62"/>
      <c r="S34" s="62"/>
      <c r="T34" s="62"/>
      <c r="U34" s="166"/>
      <c r="V34" s="62"/>
      <c r="W34" s="166"/>
      <c r="X34" s="62"/>
      <c r="Y34" s="166"/>
      <c r="Z34" s="62"/>
      <c r="AA34" s="62"/>
      <c r="AB34" s="62"/>
      <c r="AC34" s="166">
        <f>'[1]קולחים S'!C22</f>
        <v>33</v>
      </c>
      <c r="AD34" s="62"/>
      <c r="AE34" s="62"/>
      <c r="AF34" s="62"/>
      <c r="AG34" s="62"/>
      <c r="AH34" s="62"/>
      <c r="AI34" s="62"/>
      <c r="AJ34" s="62"/>
      <c r="AK34" s="62"/>
      <c r="AL34" s="62"/>
      <c r="AM34" s="62"/>
      <c r="AN34" s="62"/>
      <c r="AO34" s="62"/>
      <c r="AP34" s="62"/>
      <c r="AQ34" s="62"/>
      <c r="AR34" s="62"/>
      <c r="AS34" s="62"/>
      <c r="AT34" s="62"/>
      <c r="AU34" s="166"/>
      <c r="AV34" s="166"/>
      <c r="AW34" s="62"/>
      <c r="AX34" s="62"/>
      <c r="AY34" s="62"/>
      <c r="AZ34" s="62"/>
      <c r="BA34" s="62"/>
      <c r="BB34" s="62"/>
      <c r="BC34" s="62"/>
      <c r="BD34" s="62"/>
      <c r="BE34" s="62"/>
      <c r="BF34" s="62"/>
      <c r="BG34" s="62"/>
      <c r="BH34" s="62"/>
      <c r="BI34" s="62"/>
      <c r="BJ34" s="62"/>
      <c r="BK34" s="62"/>
      <c r="BL34" s="62"/>
      <c r="BM34" s="62"/>
      <c r="BN34" s="62"/>
      <c r="BO34" s="62"/>
      <c r="BP34" s="166"/>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5">
      <c r="A35" s="74">
        <v>22</v>
      </c>
      <c r="B35" s="74"/>
      <c r="C35" s="62">
        <f>'נקודה א- שפכים '!C35</f>
        <v>65583</v>
      </c>
      <c r="D35" s="62"/>
      <c r="E35" s="62"/>
      <c r="F35" s="62"/>
      <c r="G35" s="62"/>
      <c r="H35" s="62"/>
      <c r="I35" s="62"/>
      <c r="J35" s="62"/>
      <c r="K35" s="62"/>
      <c r="L35" s="62"/>
      <c r="M35" s="166"/>
      <c r="N35" s="62"/>
      <c r="O35" s="62">
        <f>'[2]נק'' ג - קולחין להשקיה'!O35</f>
        <v>6.84</v>
      </c>
      <c r="P35" s="62"/>
      <c r="Q35" s="62"/>
      <c r="R35" s="62"/>
      <c r="S35" s="62"/>
      <c r="T35" s="62"/>
      <c r="U35" s="166"/>
      <c r="V35" s="62"/>
      <c r="W35" s="166"/>
      <c r="X35" s="62"/>
      <c r="Y35" s="166"/>
      <c r="Z35" s="62"/>
      <c r="AA35" s="62"/>
      <c r="AB35" s="62"/>
      <c r="AC35" s="166"/>
      <c r="AD35" s="62"/>
      <c r="AE35" s="62"/>
      <c r="AF35" s="62"/>
      <c r="AG35" s="62"/>
      <c r="AH35" s="62"/>
      <c r="AI35" s="62"/>
      <c r="AJ35" s="62"/>
      <c r="AK35" s="62"/>
      <c r="AL35" s="62"/>
      <c r="AM35" s="62"/>
      <c r="AN35" s="62"/>
      <c r="AO35" s="62"/>
      <c r="AP35" s="62"/>
      <c r="AQ35" s="62"/>
      <c r="AR35" s="62"/>
      <c r="AS35" s="62"/>
      <c r="AT35" s="62"/>
      <c r="AU35" s="62"/>
      <c r="AV35" s="166"/>
      <c r="AW35" s="62"/>
      <c r="AX35" s="62"/>
      <c r="AY35" s="62"/>
      <c r="AZ35" s="62"/>
      <c r="BA35" s="62"/>
      <c r="BB35" s="62"/>
      <c r="BC35" s="62"/>
      <c r="BD35" s="62"/>
      <c r="BE35" s="62"/>
      <c r="BF35" s="62"/>
      <c r="BG35" s="62"/>
      <c r="BH35" s="62"/>
      <c r="BI35" s="62"/>
      <c r="BJ35" s="62"/>
      <c r="BK35" s="62"/>
      <c r="BL35" s="62"/>
      <c r="BM35" s="62"/>
      <c r="BN35" s="62"/>
      <c r="BO35" s="62"/>
      <c r="BP35" s="166"/>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5">
      <c r="A36" s="74">
        <v>23</v>
      </c>
      <c r="B36" s="74"/>
      <c r="C36" s="62">
        <f>'נקודה א- שפכים '!C36</f>
        <v>80388</v>
      </c>
      <c r="D36" s="62"/>
      <c r="E36" s="62"/>
      <c r="F36" s="62"/>
      <c r="G36" s="62"/>
      <c r="H36" s="62"/>
      <c r="I36" s="62"/>
      <c r="J36" s="62"/>
      <c r="K36" s="62"/>
      <c r="L36" s="62"/>
      <c r="M36" s="166"/>
      <c r="N36" s="62"/>
      <c r="O36" s="62">
        <f>'[2]נק'' ג - קולחין להשקיה'!O36</f>
        <v>6.53</v>
      </c>
      <c r="P36" s="62"/>
      <c r="Q36" s="62"/>
      <c r="R36" s="62"/>
      <c r="S36" s="62"/>
      <c r="T36" s="62"/>
      <c r="U36" s="166"/>
      <c r="V36" s="62"/>
      <c r="W36" s="166"/>
      <c r="X36" s="62"/>
      <c r="Y36" s="166"/>
      <c r="Z36" s="62"/>
      <c r="AA36" s="62"/>
      <c r="AB36" s="62"/>
      <c r="AC36" s="166"/>
      <c r="AD36" s="62"/>
      <c r="AE36" s="62"/>
      <c r="AF36" s="62"/>
      <c r="AG36" s="62"/>
      <c r="AH36" s="62"/>
      <c r="AI36" s="62"/>
      <c r="AJ36" s="62"/>
      <c r="AK36" s="62"/>
      <c r="AL36" s="62"/>
      <c r="AM36" s="62"/>
      <c r="AN36" s="62"/>
      <c r="AO36" s="62"/>
      <c r="AP36" s="62"/>
      <c r="AQ36" s="62"/>
      <c r="AR36" s="62"/>
      <c r="AS36" s="62"/>
      <c r="AT36" s="62"/>
      <c r="AU36" s="62"/>
      <c r="AV36" s="166"/>
      <c r="AW36" s="62"/>
      <c r="AX36" s="62"/>
      <c r="AY36" s="62"/>
      <c r="AZ36" s="62"/>
      <c r="BA36" s="62"/>
      <c r="BB36" s="62"/>
      <c r="BC36" s="62"/>
      <c r="BD36" s="62"/>
      <c r="BE36" s="62"/>
      <c r="BF36" s="62"/>
      <c r="BG36" s="62"/>
      <c r="BH36" s="62"/>
      <c r="BI36" s="62"/>
      <c r="BJ36" s="62"/>
      <c r="BK36" s="62"/>
      <c r="BL36" s="62"/>
      <c r="BM36" s="62"/>
      <c r="BN36" s="62"/>
      <c r="BO36" s="62"/>
      <c r="BP36" s="166"/>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5">
      <c r="A37" s="74">
        <v>24</v>
      </c>
      <c r="B37" s="74"/>
      <c r="C37" s="62">
        <f>'נקודה א- שפכים '!C37</f>
        <v>96566</v>
      </c>
      <c r="D37" s="62"/>
      <c r="E37" s="62"/>
      <c r="F37" s="62"/>
      <c r="G37" s="62"/>
      <c r="H37" s="62"/>
      <c r="I37" s="62"/>
      <c r="J37" s="62"/>
      <c r="K37" s="62"/>
      <c r="L37" s="62"/>
      <c r="M37" s="166">
        <f>'[1]קולחים S'!I25</f>
        <v>7.59</v>
      </c>
      <c r="N37" s="62"/>
      <c r="O37" s="62">
        <f>'[2]נק'' ג - קולחין להשקיה'!O37</f>
        <v>6.21</v>
      </c>
      <c r="P37" s="62"/>
      <c r="Q37" s="62"/>
      <c r="R37" s="62"/>
      <c r="S37" s="62"/>
      <c r="T37" s="62"/>
      <c r="U37" s="166">
        <v>1.99</v>
      </c>
      <c r="V37" s="63" t="s">
        <v>191</v>
      </c>
      <c r="W37" s="166">
        <v>5</v>
      </c>
      <c r="X37" s="63" t="s">
        <v>191</v>
      </c>
      <c r="Y37" s="166">
        <v>5</v>
      </c>
      <c r="Z37" s="63" t="s">
        <v>191</v>
      </c>
      <c r="AA37" s="62"/>
      <c r="AB37" s="62"/>
      <c r="AC37" s="166">
        <v>33</v>
      </c>
      <c r="AD37" s="63" t="s">
        <v>191</v>
      </c>
      <c r="AE37" s="62"/>
      <c r="AF37" s="62"/>
      <c r="AG37" s="62">
        <v>9.6999999999999993</v>
      </c>
      <c r="AH37" s="63" t="s">
        <v>191</v>
      </c>
      <c r="AI37" s="62"/>
      <c r="AJ37" s="62"/>
      <c r="AK37" s="62">
        <v>2.8</v>
      </c>
      <c r="AL37" s="63" t="s">
        <v>191</v>
      </c>
      <c r="AM37" s="62">
        <v>5</v>
      </c>
      <c r="AN37" s="63" t="s">
        <v>191</v>
      </c>
      <c r="AO37" s="62">
        <v>0.18</v>
      </c>
      <c r="AP37" s="63" t="s">
        <v>191</v>
      </c>
      <c r="AQ37" s="62">
        <v>10.4</v>
      </c>
      <c r="AR37" s="63" t="s">
        <v>191</v>
      </c>
      <c r="AS37" s="62">
        <v>1</v>
      </c>
      <c r="AT37" s="63" t="s">
        <v>191</v>
      </c>
      <c r="AU37" s="62">
        <v>82</v>
      </c>
      <c r="AV37" s="63" t="s">
        <v>191</v>
      </c>
      <c r="AW37" s="62"/>
      <c r="AX37" s="62"/>
      <c r="AY37" s="62"/>
      <c r="AZ37" s="62"/>
      <c r="BA37" s="62"/>
      <c r="BB37" s="62"/>
      <c r="BC37" s="62"/>
      <c r="BD37" s="62"/>
      <c r="BE37" s="62"/>
      <c r="BF37" s="62"/>
      <c r="BG37" s="62"/>
      <c r="BH37" s="62"/>
      <c r="BI37" s="62"/>
      <c r="BJ37" s="62"/>
      <c r="BK37" s="62"/>
      <c r="BL37" s="62"/>
      <c r="BM37" s="62"/>
      <c r="BN37" s="62"/>
      <c r="BO37" s="62">
        <v>1.5089999999999999</v>
      </c>
      <c r="BP37" s="63" t="s">
        <v>191</v>
      </c>
      <c r="BQ37" s="62"/>
      <c r="BR37" s="62"/>
      <c r="BS37" s="62">
        <v>261.7</v>
      </c>
      <c r="BT37" s="63" t="s">
        <v>191</v>
      </c>
      <c r="BU37" s="62">
        <v>169.94</v>
      </c>
      <c r="BV37" s="63" t="s">
        <v>191</v>
      </c>
      <c r="BW37" s="62" t="s">
        <v>287</v>
      </c>
      <c r="BX37" s="63" t="s">
        <v>191</v>
      </c>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5">
      <c r="A38" s="74">
        <v>25</v>
      </c>
      <c r="B38" s="74"/>
      <c r="C38" s="62">
        <f>'נקודה א- שפכים '!C38</f>
        <v>74688</v>
      </c>
      <c r="D38" s="62"/>
      <c r="E38" s="62"/>
      <c r="F38" s="62"/>
      <c r="G38" s="62"/>
      <c r="H38" s="62"/>
      <c r="I38" s="62"/>
      <c r="J38" s="62"/>
      <c r="K38" s="62"/>
      <c r="L38" s="62"/>
      <c r="M38" s="166">
        <f>'[1]קולחים S'!I26</f>
        <v>7.52</v>
      </c>
      <c r="N38" s="62"/>
      <c r="O38" s="62">
        <f>'[2]נק'' ג - קולחין להשקיה'!O38</f>
        <v>7.71</v>
      </c>
      <c r="P38" s="62"/>
      <c r="Q38" s="62"/>
      <c r="R38" s="62"/>
      <c r="S38" s="62"/>
      <c r="T38" s="62"/>
      <c r="U38" s="166"/>
      <c r="V38" s="166"/>
      <c r="W38" s="166">
        <f>'[1]קולחים S'!E26</f>
        <v>1</v>
      </c>
      <c r="X38" s="166"/>
      <c r="Y38" s="166">
        <f>'[1]קולחים S'!B26</f>
        <v>5</v>
      </c>
      <c r="Z38" s="166"/>
      <c r="AA38" s="62"/>
      <c r="AB38" s="62"/>
      <c r="AC38" s="166"/>
      <c r="AD38" s="166"/>
      <c r="AE38" s="62"/>
      <c r="AF38" s="62"/>
      <c r="AG38" s="166"/>
      <c r="AH38" s="166"/>
      <c r="AI38" s="62"/>
      <c r="AJ38" s="62"/>
      <c r="AK38" s="166"/>
      <c r="AL38" s="166"/>
      <c r="AM38" s="166"/>
      <c r="AN38" s="166"/>
      <c r="AO38" s="166"/>
      <c r="AP38" s="166"/>
      <c r="AQ38" s="166"/>
      <c r="AR38" s="166"/>
      <c r="AS38" s="166"/>
      <c r="AT38" s="166"/>
      <c r="AU38" s="166"/>
      <c r="AV38" s="166"/>
      <c r="AW38" s="62"/>
      <c r="AX38" s="62"/>
      <c r="AY38" s="62"/>
      <c r="AZ38" s="62"/>
      <c r="BA38" s="62"/>
      <c r="BB38" s="62"/>
      <c r="BC38" s="62"/>
      <c r="BD38" s="62"/>
      <c r="BE38" s="62"/>
      <c r="BF38" s="62"/>
      <c r="BG38" s="62"/>
      <c r="BH38" s="62"/>
      <c r="BI38" s="62"/>
      <c r="BJ38" s="62"/>
      <c r="BK38" s="62"/>
      <c r="BL38" s="62"/>
      <c r="BM38" s="62"/>
      <c r="BN38" s="62"/>
      <c r="BO38" s="62">
        <f>'[1]קולחים S'!L26</f>
        <v>1.2829999999999999</v>
      </c>
      <c r="BP38" s="166"/>
      <c r="BQ38" s="62"/>
      <c r="BR38" s="62"/>
      <c r="BS38" s="166"/>
      <c r="BT38" s="166"/>
      <c r="BU38" s="166"/>
      <c r="BV38" s="166"/>
      <c r="BW38" s="62"/>
      <c r="BX38" s="166"/>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5">
      <c r="A39" s="74">
        <v>26</v>
      </c>
      <c r="B39" s="74"/>
      <c r="C39" s="62">
        <f>'נקודה א- שפכים '!C39</f>
        <v>86302</v>
      </c>
      <c r="D39" s="62"/>
      <c r="E39" s="62"/>
      <c r="F39" s="62"/>
      <c r="G39" s="62"/>
      <c r="H39" s="62"/>
      <c r="I39" s="62"/>
      <c r="J39" s="62"/>
      <c r="K39" s="62"/>
      <c r="L39" s="62"/>
      <c r="M39" s="166">
        <f>'[1]קולחים S'!I27</f>
        <v>7.86</v>
      </c>
      <c r="N39" s="62"/>
      <c r="O39" s="62">
        <f>'[2]נק'' ג - קולחין להשקיה'!O39</f>
        <v>8.74</v>
      </c>
      <c r="P39" s="62"/>
      <c r="Q39" s="62"/>
      <c r="R39" s="62"/>
      <c r="S39" s="62"/>
      <c r="T39" s="62"/>
      <c r="U39" s="166">
        <f>'[1]קולחים S'!M27</f>
        <v>1.92</v>
      </c>
      <c r="V39" s="166"/>
      <c r="W39" s="166"/>
      <c r="X39" s="62"/>
      <c r="Y39" s="166"/>
      <c r="Z39" s="62"/>
      <c r="AA39" s="62"/>
      <c r="AB39" s="62"/>
      <c r="AC39" s="166"/>
      <c r="AD39" s="62"/>
      <c r="AE39" s="62"/>
      <c r="AF39" s="62"/>
      <c r="AG39" s="62"/>
      <c r="AH39" s="62"/>
      <c r="AI39" s="62"/>
      <c r="AJ39" s="62"/>
      <c r="AK39" s="62"/>
      <c r="AL39" s="62"/>
      <c r="AM39" s="62"/>
      <c r="AN39" s="62"/>
      <c r="AO39" s="62"/>
      <c r="AP39" s="62"/>
      <c r="AQ39" s="62"/>
      <c r="AR39" s="62"/>
      <c r="AS39" s="62"/>
      <c r="AT39" s="62"/>
      <c r="AU39" s="62"/>
      <c r="AV39" s="166"/>
      <c r="AW39" s="62"/>
      <c r="AX39" s="62"/>
      <c r="AY39" s="62"/>
      <c r="AZ39" s="62"/>
      <c r="BA39" s="62"/>
      <c r="BB39" s="62"/>
      <c r="BC39" s="62"/>
      <c r="BD39" s="62"/>
      <c r="BE39" s="62"/>
      <c r="BF39" s="62"/>
      <c r="BG39" s="62"/>
      <c r="BH39" s="62"/>
      <c r="BI39" s="62"/>
      <c r="BJ39" s="62"/>
      <c r="BK39" s="62"/>
      <c r="BL39" s="62"/>
      <c r="BM39" s="62"/>
      <c r="BN39" s="62"/>
      <c r="BO39" s="62">
        <f>'[1]קולחים S'!L27</f>
        <v>1.4830000000000001</v>
      </c>
      <c r="BP39" s="166"/>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5">
      <c r="A40" s="74">
        <v>27</v>
      </c>
      <c r="B40" s="74"/>
      <c r="C40" s="62">
        <f>'נקודה א- שפכים '!C40</f>
        <v>122139</v>
      </c>
      <c r="D40" s="62"/>
      <c r="E40" s="62"/>
      <c r="F40" s="62"/>
      <c r="G40" s="62"/>
      <c r="H40" s="62"/>
      <c r="I40" s="62"/>
      <c r="J40" s="62"/>
      <c r="K40" s="62"/>
      <c r="L40" s="62"/>
      <c r="M40" s="166"/>
      <c r="N40" s="62"/>
      <c r="O40" s="62">
        <f>'[2]נק'' ג - קולחין להשקיה'!O40</f>
        <v>8.77</v>
      </c>
      <c r="P40" s="62"/>
      <c r="Q40" s="62"/>
      <c r="R40" s="62"/>
      <c r="S40" s="62"/>
      <c r="T40" s="62"/>
      <c r="U40" s="166"/>
      <c r="V40" s="62"/>
      <c r="W40" s="166"/>
      <c r="X40" s="62"/>
      <c r="Y40" s="166"/>
      <c r="Z40" s="62"/>
      <c r="AA40" s="62"/>
      <c r="AB40" s="62"/>
      <c r="AC40" s="166"/>
      <c r="AD40" s="62"/>
      <c r="AE40" s="62"/>
      <c r="AF40" s="62"/>
      <c r="AG40" s="62"/>
      <c r="AH40" s="62"/>
      <c r="AI40" s="62"/>
      <c r="AJ40" s="62"/>
      <c r="AK40" s="62"/>
      <c r="AL40" s="62"/>
      <c r="AM40" s="62"/>
      <c r="AN40" s="62"/>
      <c r="AO40" s="62"/>
      <c r="AP40" s="62"/>
      <c r="AQ40" s="62"/>
      <c r="AR40" s="62"/>
      <c r="AS40" s="62"/>
      <c r="AT40" s="62"/>
      <c r="AU40" s="166"/>
      <c r="AV40" s="166"/>
      <c r="AW40" s="62"/>
      <c r="AX40" s="62"/>
      <c r="AY40" s="62"/>
      <c r="AZ40" s="62"/>
      <c r="BA40" s="62"/>
      <c r="BB40" s="62"/>
      <c r="BC40" s="62"/>
      <c r="BD40" s="62"/>
      <c r="BE40" s="62"/>
      <c r="BF40" s="62"/>
      <c r="BG40" s="62"/>
      <c r="BH40" s="62"/>
      <c r="BI40" s="62"/>
      <c r="BJ40" s="62"/>
      <c r="BK40" s="62"/>
      <c r="BL40" s="62"/>
      <c r="BM40" s="62"/>
      <c r="BN40" s="62"/>
      <c r="BO40" s="62"/>
      <c r="BP40" s="166"/>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5">
      <c r="A41" s="74">
        <v>28</v>
      </c>
      <c r="B41" s="74"/>
      <c r="C41" s="62">
        <f>'נקודה א- שפכים '!C41</f>
        <v>134091</v>
      </c>
      <c r="D41" s="62"/>
      <c r="E41" s="62"/>
      <c r="F41" s="62"/>
      <c r="G41" s="62"/>
      <c r="H41" s="62"/>
      <c r="I41" s="62"/>
      <c r="J41" s="62"/>
      <c r="K41" s="62"/>
      <c r="L41" s="62"/>
      <c r="M41" s="166"/>
      <c r="N41" s="62"/>
      <c r="O41" s="62">
        <f>'[2]נק'' ג - קולחין להשקיה'!O41</f>
        <v>8.8800000000000008</v>
      </c>
      <c r="P41" s="62"/>
      <c r="Q41" s="62"/>
      <c r="R41" s="62"/>
      <c r="S41" s="62"/>
      <c r="T41" s="62"/>
      <c r="U41" s="166"/>
      <c r="V41" s="62"/>
      <c r="W41" s="166"/>
      <c r="X41" s="62"/>
      <c r="Y41" s="166"/>
      <c r="Z41" s="62"/>
      <c r="AA41" s="62"/>
      <c r="AB41" s="62"/>
      <c r="AC41" s="166">
        <f>'[1]קולחים S'!C29</f>
        <v>22</v>
      </c>
      <c r="AD41" s="62"/>
      <c r="AE41" s="62"/>
      <c r="AF41" s="62"/>
      <c r="AG41" s="62"/>
      <c r="AH41" s="62"/>
      <c r="AI41" s="62"/>
      <c r="AJ41" s="62"/>
      <c r="AK41" s="62"/>
      <c r="AL41" s="62"/>
      <c r="AM41" s="62"/>
      <c r="AN41" s="62"/>
      <c r="AO41" s="62"/>
      <c r="AP41" s="62"/>
      <c r="AQ41" s="62"/>
      <c r="AR41" s="62"/>
      <c r="AS41" s="62"/>
      <c r="AT41" s="62"/>
      <c r="AU41" s="62"/>
      <c r="AV41" s="166"/>
      <c r="AW41" s="62"/>
      <c r="AX41" s="62"/>
      <c r="AY41" s="62"/>
      <c r="AZ41" s="62"/>
      <c r="BA41" s="62"/>
      <c r="BB41" s="62"/>
      <c r="BC41" s="62"/>
      <c r="BD41" s="62"/>
      <c r="BE41" s="62"/>
      <c r="BF41" s="62"/>
      <c r="BG41" s="62"/>
      <c r="BH41" s="62"/>
      <c r="BI41" s="62"/>
      <c r="BJ41" s="62"/>
      <c r="BK41" s="62"/>
      <c r="BL41" s="62"/>
      <c r="BM41" s="62"/>
      <c r="BN41" s="62"/>
      <c r="BO41" s="62"/>
      <c r="BP41" s="166"/>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5">
      <c r="A42" s="74">
        <v>29</v>
      </c>
      <c r="B42" s="74"/>
      <c r="C42" s="62">
        <f>'נקודה א- שפכים '!C42</f>
        <v>96214</v>
      </c>
      <c r="D42" s="62"/>
      <c r="E42" s="62"/>
      <c r="F42" s="62"/>
      <c r="G42" s="62"/>
      <c r="H42" s="62"/>
      <c r="I42" s="62"/>
      <c r="J42" s="62"/>
      <c r="K42" s="62"/>
      <c r="L42" s="62"/>
      <c r="M42" s="166"/>
      <c r="N42" s="62"/>
      <c r="O42" s="62">
        <f>'[2]נק'' ג - קולחין להשקיה'!O42</f>
        <v>8.7899999999999991</v>
      </c>
      <c r="P42" s="62"/>
      <c r="Q42" s="62"/>
      <c r="R42" s="62"/>
      <c r="S42" s="62"/>
      <c r="T42" s="62"/>
      <c r="U42" s="166"/>
      <c r="V42" s="62"/>
      <c r="W42" s="166"/>
      <c r="X42" s="62"/>
      <c r="Y42" s="166"/>
      <c r="Z42" s="62"/>
      <c r="AA42" s="62"/>
      <c r="AB42" s="62"/>
      <c r="AC42" s="166"/>
      <c r="AD42" s="62"/>
      <c r="AE42" s="62"/>
      <c r="AF42" s="62"/>
      <c r="AG42" s="62"/>
      <c r="AH42" s="62"/>
      <c r="AI42" s="62"/>
      <c r="AJ42" s="62"/>
      <c r="AK42" s="62"/>
      <c r="AL42" s="62"/>
      <c r="AM42" s="62"/>
      <c r="AN42" s="62"/>
      <c r="AO42" s="62"/>
      <c r="AP42" s="62"/>
      <c r="AQ42" s="62"/>
      <c r="AR42" s="62"/>
      <c r="AS42" s="62"/>
      <c r="AT42" s="62"/>
      <c r="AU42" s="62"/>
      <c r="AV42" s="166"/>
      <c r="AW42" s="62"/>
      <c r="AX42" s="62"/>
      <c r="AY42" s="62"/>
      <c r="AZ42" s="62"/>
      <c r="BA42" s="62"/>
      <c r="BB42" s="62"/>
      <c r="BC42" s="62"/>
      <c r="BD42" s="62"/>
      <c r="BE42" s="62"/>
      <c r="BF42" s="62"/>
      <c r="BG42" s="62"/>
      <c r="BH42" s="62"/>
      <c r="BI42" s="62"/>
      <c r="BJ42" s="62"/>
      <c r="BK42" s="62"/>
      <c r="BL42" s="62"/>
      <c r="BM42" s="62"/>
      <c r="BN42" s="62"/>
      <c r="BO42" s="62"/>
      <c r="BP42" s="166"/>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5">
      <c r="A43" s="74">
        <v>30</v>
      </c>
      <c r="B43" s="74"/>
      <c r="C43" s="62">
        <f>'נקודה א- שפכים '!C43</f>
        <v>76883</v>
      </c>
      <c r="D43" s="62"/>
      <c r="E43" s="62"/>
      <c r="F43" s="62"/>
      <c r="G43" s="62"/>
      <c r="H43" s="62"/>
      <c r="I43" s="62"/>
      <c r="J43" s="62"/>
      <c r="K43" s="62"/>
      <c r="L43" s="62"/>
      <c r="M43" s="166">
        <f>'[1]קולחים S'!I31</f>
        <v>7.15</v>
      </c>
      <c r="N43" s="62"/>
      <c r="O43" s="62">
        <f>'[2]נק'' ג - קולחין להשקיה'!O43</f>
        <v>8.74</v>
      </c>
      <c r="P43" s="62"/>
      <c r="Q43" s="62"/>
      <c r="R43" s="62"/>
      <c r="S43" s="62"/>
      <c r="T43" s="62"/>
      <c r="U43" s="166">
        <f>'[1]קולחים S'!M31</f>
        <v>1.1000000000000001</v>
      </c>
      <c r="V43" s="62"/>
      <c r="W43" s="166"/>
      <c r="X43" s="62"/>
      <c r="Y43" s="166"/>
      <c r="Z43" s="62"/>
      <c r="AA43" s="62"/>
      <c r="AB43" s="62"/>
      <c r="AC43" s="166"/>
      <c r="AD43" s="62"/>
      <c r="AE43" s="62"/>
      <c r="AF43" s="62"/>
      <c r="AG43" s="62"/>
      <c r="AH43" s="62"/>
      <c r="AI43" s="62"/>
      <c r="AJ43" s="62"/>
      <c r="AK43" s="62"/>
      <c r="AL43" s="62"/>
      <c r="AM43" s="62"/>
      <c r="AN43" s="62"/>
      <c r="AO43" s="62"/>
      <c r="AP43" s="62"/>
      <c r="AQ43" s="62"/>
      <c r="AR43" s="62"/>
      <c r="AS43" s="62"/>
      <c r="AT43" s="62"/>
      <c r="AU43" s="62"/>
      <c r="AV43" s="166"/>
      <c r="AW43" s="62"/>
      <c r="AX43" s="62"/>
      <c r="AY43" s="62"/>
      <c r="AZ43" s="62"/>
      <c r="BA43" s="62"/>
      <c r="BB43" s="62"/>
      <c r="BC43" s="62"/>
      <c r="BD43" s="62"/>
      <c r="BE43" s="62"/>
      <c r="BF43" s="62"/>
      <c r="BG43" s="62"/>
      <c r="BH43" s="62"/>
      <c r="BI43" s="62"/>
      <c r="BJ43" s="62"/>
      <c r="BK43" s="62"/>
      <c r="BL43" s="62"/>
      <c r="BM43" s="62"/>
      <c r="BN43" s="62"/>
      <c r="BO43" s="62">
        <f>'[1]קולחים S'!L31</f>
        <v>0.83899999999999997</v>
      </c>
      <c r="BP43" s="166"/>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5">
      <c r="A44" s="74">
        <v>31</v>
      </c>
      <c r="B44" s="74"/>
      <c r="C44" s="62">
        <f>'נקודה א- שפכים '!C44</f>
        <v>77058</v>
      </c>
      <c r="D44" s="62"/>
      <c r="E44" s="62"/>
      <c r="F44" s="62"/>
      <c r="G44" s="62"/>
      <c r="H44" s="62"/>
      <c r="I44" s="62"/>
      <c r="J44" s="62"/>
      <c r="K44" s="62"/>
      <c r="L44" s="62"/>
      <c r="M44" s="166">
        <f>'[1]קולחים S'!I32</f>
        <v>7.95</v>
      </c>
      <c r="N44" s="62"/>
      <c r="O44" s="62">
        <f>'[2]נק'' ג - קולחין להשקיה'!O44</f>
        <v>9.01</v>
      </c>
      <c r="P44" s="62"/>
      <c r="Q44" s="62"/>
      <c r="R44" s="62"/>
      <c r="S44" s="62"/>
      <c r="T44" s="62"/>
      <c r="U44" s="166">
        <v>0.82</v>
      </c>
      <c r="V44" s="63" t="s">
        <v>191</v>
      </c>
      <c r="W44" s="166">
        <v>5</v>
      </c>
      <c r="X44" s="63" t="s">
        <v>191</v>
      </c>
      <c r="Y44" s="166">
        <v>5</v>
      </c>
      <c r="Z44" s="63" t="s">
        <v>191</v>
      </c>
      <c r="AA44" s="62"/>
      <c r="AB44" s="62"/>
      <c r="AC44" s="166">
        <v>25</v>
      </c>
      <c r="AD44" s="63" t="s">
        <v>191</v>
      </c>
      <c r="AE44" s="62"/>
      <c r="AF44" s="62"/>
      <c r="AG44" s="62">
        <v>10.1</v>
      </c>
      <c r="AH44" s="63" t="s">
        <v>191</v>
      </c>
      <c r="AI44" s="62"/>
      <c r="AJ44" s="62"/>
      <c r="AK44" s="62">
        <v>2.5</v>
      </c>
      <c r="AL44" s="63" t="s">
        <v>191</v>
      </c>
      <c r="AM44" s="62">
        <v>5</v>
      </c>
      <c r="AN44" s="63" t="s">
        <v>191</v>
      </c>
      <c r="AO44" s="62">
        <v>0.11</v>
      </c>
      <c r="AP44" s="63" t="s">
        <v>191</v>
      </c>
      <c r="AQ44" s="62">
        <v>8.3000000000000007</v>
      </c>
      <c r="AR44" s="63" t="s">
        <v>191</v>
      </c>
      <c r="AS44" s="62">
        <v>1</v>
      </c>
      <c r="AT44" s="63" t="s">
        <v>191</v>
      </c>
      <c r="AU44" s="62">
        <v>1</v>
      </c>
      <c r="AV44" s="63" t="s">
        <v>191</v>
      </c>
      <c r="AW44" s="62"/>
      <c r="AX44" s="62"/>
      <c r="AY44" s="62"/>
      <c r="AZ44" s="62"/>
      <c r="BA44" s="62"/>
      <c r="BB44" s="62"/>
      <c r="BC44" s="62"/>
      <c r="BD44" s="62"/>
      <c r="BE44" s="62"/>
      <c r="BF44" s="62"/>
      <c r="BG44" s="62"/>
      <c r="BH44" s="62"/>
      <c r="BI44" s="62"/>
      <c r="BJ44" s="62"/>
      <c r="BK44" s="62"/>
      <c r="BL44" s="62"/>
      <c r="BM44" s="62"/>
      <c r="BN44" s="62"/>
      <c r="BO44" s="62">
        <v>1.1739999999999999</v>
      </c>
      <c r="BP44" s="63" t="s">
        <v>191</v>
      </c>
      <c r="BQ44" s="62"/>
      <c r="BR44" s="62"/>
      <c r="BS44" s="62">
        <v>185.9</v>
      </c>
      <c r="BT44" s="63" t="s">
        <v>191</v>
      </c>
      <c r="BU44" s="62">
        <v>121.11</v>
      </c>
      <c r="BV44" s="63" t="s">
        <v>191</v>
      </c>
      <c r="BW44" s="62" t="s">
        <v>287</v>
      </c>
      <c r="BX44" s="63" t="s">
        <v>191</v>
      </c>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5">
      <c r="A45" s="67" t="s">
        <v>14</v>
      </c>
      <c r="B45" s="76"/>
      <c r="C45" s="76">
        <f>COUNT(C14:C44)</f>
        <v>31</v>
      </c>
      <c r="D45" s="76"/>
      <c r="E45" s="76">
        <f>COUNT(E14:E44)</f>
        <v>0</v>
      </c>
      <c r="F45" s="76"/>
      <c r="G45" s="76">
        <f>COUNT(G14:G44)</f>
        <v>0</v>
      </c>
      <c r="H45" s="76"/>
      <c r="I45" s="76">
        <f>COUNT(I14:I44)</f>
        <v>0</v>
      </c>
      <c r="J45" s="76"/>
      <c r="K45" s="76">
        <f>COUNT(K14:K44)</f>
        <v>0</v>
      </c>
      <c r="L45" s="76"/>
      <c r="M45" s="76">
        <f>COUNT(M14:M44)</f>
        <v>17</v>
      </c>
      <c r="N45" s="76"/>
      <c r="O45" s="76">
        <f>COUNT(O14:O44)</f>
        <v>30</v>
      </c>
      <c r="P45" s="76"/>
      <c r="Q45" s="76">
        <f>COUNT(Q14:Q44)</f>
        <v>0</v>
      </c>
      <c r="R45" s="76"/>
      <c r="S45" s="76">
        <f>COUNT(S14:S44)</f>
        <v>0</v>
      </c>
      <c r="T45" s="76"/>
      <c r="U45" s="76">
        <f>COUNT(U14:U44)</f>
        <v>16</v>
      </c>
      <c r="V45" s="76"/>
      <c r="W45" s="76">
        <f>COUNT(W14:W44)</f>
        <v>8</v>
      </c>
      <c r="X45" s="76"/>
      <c r="Y45" s="76">
        <f>COUNT(Y14:Y44)</f>
        <v>8</v>
      </c>
      <c r="Z45" s="76"/>
      <c r="AA45" s="76">
        <f>COUNT(AA14:AA44)</f>
        <v>0</v>
      </c>
      <c r="AB45" s="76"/>
      <c r="AC45" s="76">
        <f>COUNT(AC14:AC44)</f>
        <v>10</v>
      </c>
      <c r="AD45" s="76"/>
      <c r="AE45" s="76">
        <f>COUNT(AE14:AE44)</f>
        <v>0</v>
      </c>
      <c r="AF45" s="76"/>
      <c r="AG45" s="76">
        <f>COUNT(AG14:AG44)</f>
        <v>5</v>
      </c>
      <c r="AH45" s="76"/>
      <c r="AI45" s="78">
        <f>COUNT(AI14:AI44)</f>
        <v>0</v>
      </c>
      <c r="AJ45" s="78"/>
      <c r="AK45" s="76">
        <f>COUNT(AK14:AK44)</f>
        <v>5</v>
      </c>
      <c r="AL45" s="76"/>
      <c r="AM45" s="76">
        <f>COUNT(AM14:AM44)</f>
        <v>5</v>
      </c>
      <c r="AN45" s="76"/>
      <c r="AO45" s="76">
        <f>COUNT(AO14:AO44)</f>
        <v>5</v>
      </c>
      <c r="AP45" s="76"/>
      <c r="AQ45" s="76">
        <f>COUNT(AQ14:AQ44)</f>
        <v>5</v>
      </c>
      <c r="AR45" s="76"/>
      <c r="AS45" s="76">
        <f>COUNT(AS14:AS44)</f>
        <v>5</v>
      </c>
      <c r="AT45" s="76"/>
      <c r="AU45" s="76">
        <f>COUNT(AU14:AU44)</f>
        <v>8</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17</v>
      </c>
      <c r="BP45" s="76"/>
      <c r="BQ45" s="76">
        <f>COUNT(BQ14:BQ44)</f>
        <v>1</v>
      </c>
      <c r="BR45" s="76"/>
      <c r="BS45" s="76">
        <f>COUNT(BS14:BS44)</f>
        <v>5</v>
      </c>
      <c r="BT45" s="76"/>
      <c r="BU45" s="76">
        <f>COUNT(BU14:BU44)</f>
        <v>5</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5">
      <c r="A46" s="79" t="s">
        <v>234</v>
      </c>
      <c r="B46" s="76"/>
      <c r="C46" s="68">
        <f>AVERAGE(C14:C44)</f>
        <v>82963.838709677424</v>
      </c>
      <c r="D46" s="76"/>
      <c r="E46" s="68" t="e">
        <f>AVERAGE(E14:E44)</f>
        <v>#DIV/0!</v>
      </c>
      <c r="F46" s="76"/>
      <c r="G46" s="68" t="e">
        <f>AVERAGE(G14:G44)</f>
        <v>#DIV/0!</v>
      </c>
      <c r="H46" s="76"/>
      <c r="I46" s="68" t="e">
        <f>AVERAGE(I14:I44)</f>
        <v>#DIV/0!</v>
      </c>
      <c r="J46" s="76"/>
      <c r="K46" s="68" t="e">
        <f>AVERAGE(K14:K44)</f>
        <v>#DIV/0!</v>
      </c>
      <c r="L46" s="76"/>
      <c r="M46" s="68">
        <f>AVERAGE(M14:M44)</f>
        <v>7.6470588235294121</v>
      </c>
      <c r="N46" s="76"/>
      <c r="O46" s="68">
        <f>AVERAGE(O14:O44)</f>
        <v>8.028666666666668</v>
      </c>
      <c r="P46" s="76"/>
      <c r="Q46" s="68" t="e">
        <f>AVERAGE(Q14:Q44)</f>
        <v>#DIV/0!</v>
      </c>
      <c r="R46" s="76"/>
      <c r="S46" s="68" t="e">
        <f>AVERAGE(S14:S44)</f>
        <v>#DIV/0!</v>
      </c>
      <c r="T46" s="76"/>
      <c r="U46" s="68">
        <f>AVERAGE(U14:U44)</f>
        <v>1.4856250000000002</v>
      </c>
      <c r="V46" s="76"/>
      <c r="W46" s="68">
        <f>AVERAGE(W14:W44)</f>
        <v>3.625</v>
      </c>
      <c r="X46" s="76"/>
      <c r="Y46" s="68">
        <f>AVERAGE(Y14:Y44)</f>
        <v>5</v>
      </c>
      <c r="Z46" s="76"/>
      <c r="AA46" s="68" t="e">
        <f>AVERAGE(AA14:AA44)</f>
        <v>#DIV/0!</v>
      </c>
      <c r="AB46" s="76"/>
      <c r="AC46" s="68">
        <f>AVERAGE(AC14:AC44)</f>
        <v>27.7</v>
      </c>
      <c r="AD46" s="76"/>
      <c r="AE46" s="68" t="e">
        <f>AVERAGE(AE14:AE44)</f>
        <v>#DIV/0!</v>
      </c>
      <c r="AF46" s="76"/>
      <c r="AG46" s="68">
        <f>AVERAGE(AG14:AG44)</f>
        <v>9.879999999999999</v>
      </c>
      <c r="AH46" s="76"/>
      <c r="AI46" s="80" t="e">
        <f>AVERAGE(AI14:AI44)</f>
        <v>#DIV/0!</v>
      </c>
      <c r="AJ46" s="81"/>
      <c r="AK46" s="68">
        <f>AVERAGE(AK14:AK44)</f>
        <v>2.3199999999999998</v>
      </c>
      <c r="AL46" s="76"/>
      <c r="AM46" s="68">
        <f>AVERAGE(AM14:AM44)</f>
        <v>5</v>
      </c>
      <c r="AN46" s="76"/>
      <c r="AO46" s="68">
        <f>AVERAGE(AO14:AO44)</f>
        <v>0.16599999999999998</v>
      </c>
      <c r="AP46" s="76"/>
      <c r="AQ46" s="68">
        <f>AVERAGE(AQ14:AQ44)</f>
        <v>7.8400000000000007</v>
      </c>
      <c r="AR46" s="76"/>
      <c r="AS46" s="68">
        <f>AVERAGE(AS14:AS44)</f>
        <v>1</v>
      </c>
      <c r="AT46" s="76"/>
      <c r="AU46" s="68">
        <f>AVERAGE(AU14:AU44)</f>
        <v>11.625</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f>AVERAGE(BO14:BO44)</f>
        <v>1.3872352941176471</v>
      </c>
      <c r="BP46" s="76"/>
      <c r="BQ46" s="68">
        <f>AVERAGE(BQ14:BQ44)</f>
        <v>5.17</v>
      </c>
      <c r="BR46" s="76"/>
      <c r="BS46" s="68">
        <f>AVERAGE(BS14:BS44)</f>
        <v>212.32000000000002</v>
      </c>
      <c r="BT46" s="76"/>
      <c r="BU46" s="68">
        <f>AVERAGE(BU14:BU44)</f>
        <v>135.30800000000002</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5">
      <c r="A47" s="79" t="s">
        <v>16</v>
      </c>
      <c r="B47" s="76"/>
      <c r="C47" s="76">
        <f>MAX(C14:C44)</f>
        <v>139726</v>
      </c>
      <c r="D47" s="76"/>
      <c r="E47" s="76">
        <f>MAX(E14:E44)</f>
        <v>0</v>
      </c>
      <c r="F47" s="76"/>
      <c r="G47" s="76">
        <f>MAX(G14:G44)</f>
        <v>0</v>
      </c>
      <c r="H47" s="76"/>
      <c r="I47" s="76">
        <f>MAX(I14:I44)</f>
        <v>0</v>
      </c>
      <c r="J47" s="76"/>
      <c r="K47" s="76">
        <f>MAX(K14:K44)</f>
        <v>0</v>
      </c>
      <c r="L47" s="76"/>
      <c r="M47" s="76">
        <f>MAX(M14:M44)</f>
        <v>7.95</v>
      </c>
      <c r="N47" s="76"/>
      <c r="O47" s="76">
        <f>MAX(O14:O44)</f>
        <v>9.01</v>
      </c>
      <c r="P47" s="76"/>
      <c r="Q47" s="76">
        <f>MAX(Q14:Q44)</f>
        <v>0</v>
      </c>
      <c r="R47" s="76"/>
      <c r="S47" s="76">
        <f>MAX(S14:S44)</f>
        <v>0</v>
      </c>
      <c r="T47" s="76"/>
      <c r="U47" s="76">
        <f>MAX(U14:U44)</f>
        <v>2.65</v>
      </c>
      <c r="V47" s="76"/>
      <c r="W47" s="76">
        <f>MAX(W14:W44)</f>
        <v>5</v>
      </c>
      <c r="X47" s="76"/>
      <c r="Y47" s="76">
        <f>MAX(Y14:Y44)</f>
        <v>5</v>
      </c>
      <c r="Z47" s="76"/>
      <c r="AA47" s="76">
        <f>MAX(AA14:AA44)</f>
        <v>0</v>
      </c>
      <c r="AB47" s="76"/>
      <c r="AC47" s="76">
        <f>MAX(AC14:AC44)</f>
        <v>34</v>
      </c>
      <c r="AD47" s="76"/>
      <c r="AE47" s="76">
        <f>MAX(AE14:AE44)</f>
        <v>0</v>
      </c>
      <c r="AF47" s="76"/>
      <c r="AG47" s="76">
        <f>MAX(AG14:AG44)</f>
        <v>12.9</v>
      </c>
      <c r="AH47" s="76"/>
      <c r="AI47" s="78">
        <f>MAX(AI14:AI44)</f>
        <v>0</v>
      </c>
      <c r="AJ47" s="78"/>
      <c r="AK47" s="76">
        <f>MAX(AK14:AK44)</f>
        <v>2.8</v>
      </c>
      <c r="AL47" s="76"/>
      <c r="AM47" s="76">
        <f>MAX(AM14:AM44)</f>
        <v>5</v>
      </c>
      <c r="AN47" s="76"/>
      <c r="AO47" s="76">
        <f>MAX(AO14:AO44)</f>
        <v>0.23</v>
      </c>
      <c r="AP47" s="76"/>
      <c r="AQ47" s="76">
        <f>MAX(AQ14:AQ44)</f>
        <v>10.4</v>
      </c>
      <c r="AR47" s="76"/>
      <c r="AS47" s="76">
        <f>MAX(AS14:AS44)</f>
        <v>1</v>
      </c>
      <c r="AT47" s="76"/>
      <c r="AU47" s="76">
        <f>MAX(AU14:AU44)</f>
        <v>82</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1.76</v>
      </c>
      <c r="BP47" s="76"/>
      <c r="BQ47" s="76">
        <f>MAX(BQ14:BQ44)</f>
        <v>5.17</v>
      </c>
      <c r="BR47" s="76"/>
      <c r="BS47" s="76">
        <f>MAX(BS14:BS44)</f>
        <v>261.7</v>
      </c>
      <c r="BT47" s="76"/>
      <c r="BU47" s="76">
        <f>MAX(BU14:BU44)</f>
        <v>177.8</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5">
      <c r="A48" s="79" t="s">
        <v>15</v>
      </c>
      <c r="B48" s="76"/>
      <c r="C48" s="76">
        <f>MIN(C14:C44)</f>
        <v>56799</v>
      </c>
      <c r="D48" s="76"/>
      <c r="E48" s="76">
        <f>MIN(E14:E44)</f>
        <v>0</v>
      </c>
      <c r="F48" s="76"/>
      <c r="G48" s="76">
        <f>MIN(G14:G44)</f>
        <v>0</v>
      </c>
      <c r="H48" s="76"/>
      <c r="I48" s="76">
        <f>MIN(I14:I44)</f>
        <v>0</v>
      </c>
      <c r="J48" s="76"/>
      <c r="K48" s="76">
        <f>MIN(K14:K44)</f>
        <v>0</v>
      </c>
      <c r="L48" s="76"/>
      <c r="M48" s="76">
        <f>MIN(M14:M44)</f>
        <v>7.15</v>
      </c>
      <c r="N48" s="76"/>
      <c r="O48" s="76">
        <f>MIN(O14:O44)</f>
        <v>6.21</v>
      </c>
      <c r="P48" s="76"/>
      <c r="Q48" s="76">
        <f>MIN(Q14:Q44)</f>
        <v>0</v>
      </c>
      <c r="R48" s="76"/>
      <c r="S48" s="76">
        <f>MIN(S14:S44)</f>
        <v>0</v>
      </c>
      <c r="T48" s="76"/>
      <c r="U48" s="76">
        <f>MIN(U14:U44)</f>
        <v>0.82</v>
      </c>
      <c r="V48" s="76"/>
      <c r="W48" s="76">
        <f>MIN(W14:W44)</f>
        <v>1</v>
      </c>
      <c r="X48" s="76"/>
      <c r="Y48" s="76">
        <f>MIN(Y14:Y44)</f>
        <v>5</v>
      </c>
      <c r="Z48" s="76"/>
      <c r="AA48" s="76">
        <f>MIN(AA14:AA44)</f>
        <v>0</v>
      </c>
      <c r="AB48" s="76"/>
      <c r="AC48" s="76">
        <f>MIN(AC14:AC44)</f>
        <v>22</v>
      </c>
      <c r="AD48" s="76"/>
      <c r="AE48" s="76">
        <f>MIN(AE14:AE44)</f>
        <v>0</v>
      </c>
      <c r="AF48" s="76"/>
      <c r="AG48" s="76">
        <f>MIN(AG14:AG44)</f>
        <v>5.0999999999999996</v>
      </c>
      <c r="AH48" s="76"/>
      <c r="AI48" s="78">
        <f>MIN(AI14:AI44)</f>
        <v>0</v>
      </c>
      <c r="AJ48" s="78"/>
      <c r="AK48" s="76">
        <f>MIN(AK14:AK44)</f>
        <v>1</v>
      </c>
      <c r="AL48" s="76"/>
      <c r="AM48" s="76">
        <f>MIN(AM14:AM44)</f>
        <v>5</v>
      </c>
      <c r="AN48" s="76"/>
      <c r="AO48" s="76">
        <f>MIN(AO14:AO44)</f>
        <v>0.11</v>
      </c>
      <c r="AP48" s="76"/>
      <c r="AQ48" s="76">
        <f>MIN(AQ14:AQ44)</f>
        <v>5.7</v>
      </c>
      <c r="AR48" s="76"/>
      <c r="AS48" s="76">
        <f>MIN(AS14:AS44)</f>
        <v>1</v>
      </c>
      <c r="AT48" s="76"/>
      <c r="AU48" s="76">
        <f>MIN(AU14:AU44)</f>
        <v>1</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0.76600000000000001</v>
      </c>
      <c r="BP48" s="76"/>
      <c r="BQ48" s="76">
        <f>MIN(BQ14:BQ44)</f>
        <v>5.17</v>
      </c>
      <c r="BR48" s="76"/>
      <c r="BS48" s="76">
        <f>MIN(BS14:BS44)</f>
        <v>108</v>
      </c>
      <c r="BT48" s="76"/>
      <c r="BU48" s="76">
        <f>MIN(BU14:BU44)</f>
        <v>76.489999999999995</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5">
      <c r="A52" s="154"/>
      <c r="B52" s="154"/>
      <c r="C52" s="154"/>
      <c r="D52" s="154"/>
    </row>
  </sheetData>
  <sheetProtection password="81FA" sheet="1" selectLockedCells="1"/>
  <mergeCells count="571">
    <mergeCell ref="K11:L11"/>
    <mergeCell ref="K12:L12"/>
    <mergeCell ref="AI4:AJ4"/>
    <mergeCell ref="AI5:AJ5"/>
    <mergeCell ref="AI6:AJ6"/>
    <mergeCell ref="AI7:AJ7"/>
    <mergeCell ref="AI8:AJ8"/>
    <mergeCell ref="AI9:AJ9"/>
    <mergeCell ref="AI10:AJ10"/>
    <mergeCell ref="AI11:AJ11"/>
    <mergeCell ref="K4:L4"/>
    <mergeCell ref="K5:L5"/>
    <mergeCell ref="K6:L6"/>
    <mergeCell ref="K7:L7"/>
    <mergeCell ref="K8:L8"/>
    <mergeCell ref="K9:L9"/>
    <mergeCell ref="AC4:AD4"/>
    <mergeCell ref="AE4:AF4"/>
    <mergeCell ref="AG4:AH4"/>
    <mergeCell ref="M8:N8"/>
    <mergeCell ref="O8:P8"/>
    <mergeCell ref="Q8:R8"/>
    <mergeCell ref="S8:T8"/>
    <mergeCell ref="M9:N9"/>
    <mergeCell ref="C4:D4"/>
    <mergeCell ref="E4:F4"/>
    <mergeCell ref="G4:H4"/>
    <mergeCell ref="I4:J4"/>
    <mergeCell ref="Y4:Z4"/>
    <mergeCell ref="AA4:AB4"/>
    <mergeCell ref="M4:N4"/>
    <mergeCell ref="O4:P4"/>
    <mergeCell ref="Q4:R4"/>
    <mergeCell ref="S4:T4"/>
    <mergeCell ref="U4:V4"/>
    <mergeCell ref="W4:X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W4:DX4"/>
    <mergeCell ref="DY4:DZ4"/>
    <mergeCell ref="DO4:DP4"/>
    <mergeCell ref="DQ4:DR4"/>
    <mergeCell ref="DS4:DT4"/>
    <mergeCell ref="DU4:DV4"/>
    <mergeCell ref="M5:N5"/>
    <mergeCell ref="O5:P5"/>
    <mergeCell ref="Q5:R5"/>
    <mergeCell ref="S5:T5"/>
    <mergeCell ref="BC5:BD5"/>
    <mergeCell ref="BE5:BF5"/>
    <mergeCell ref="BG5:BH5"/>
    <mergeCell ref="BI5:BJ5"/>
    <mergeCell ref="BK5:BL5"/>
    <mergeCell ref="BM5:BN5"/>
    <mergeCell ref="BO5:BP5"/>
    <mergeCell ref="BQ5:BR5"/>
    <mergeCell ref="BS5:BT5"/>
    <mergeCell ref="BU5:BV5"/>
    <mergeCell ref="BW5:BX5"/>
    <mergeCell ref="BY5:BZ5"/>
    <mergeCell ref="CA5:CB5"/>
    <mergeCell ref="C5:D5"/>
    <mergeCell ref="E5:F5"/>
    <mergeCell ref="G5:H5"/>
    <mergeCell ref="I5:J5"/>
    <mergeCell ref="DG4:DH4"/>
    <mergeCell ref="DI4:DJ4"/>
    <mergeCell ref="DK4:DL4"/>
    <mergeCell ref="DM4:DN4"/>
    <mergeCell ref="U5:V5"/>
    <mergeCell ref="W5:X5"/>
    <mergeCell ref="Y5:Z5"/>
    <mergeCell ref="AA5:AB5"/>
    <mergeCell ref="AC5:AD5"/>
    <mergeCell ref="AE5:AF5"/>
    <mergeCell ref="AG5:AH5"/>
    <mergeCell ref="AK5:AL5"/>
    <mergeCell ref="AM5:AN5"/>
    <mergeCell ref="AO5:AP5"/>
    <mergeCell ref="AQ5:AR5"/>
    <mergeCell ref="AS5:AT5"/>
    <mergeCell ref="AU5:AV5"/>
    <mergeCell ref="AW5:AX5"/>
    <mergeCell ref="AY5:AZ5"/>
    <mergeCell ref="BA5:BB5"/>
    <mergeCell ref="CC5:CD5"/>
    <mergeCell ref="CE5:CF5"/>
    <mergeCell ref="CG5:CH5"/>
    <mergeCell ref="CI5:CJ5"/>
    <mergeCell ref="CK5:CL5"/>
    <mergeCell ref="CM5:CN5"/>
    <mergeCell ref="CO5:CP5"/>
    <mergeCell ref="CQ5:CR5"/>
    <mergeCell ref="CS5:CT5"/>
    <mergeCell ref="CU5:CV5"/>
    <mergeCell ref="CW5:CX5"/>
    <mergeCell ref="DW5:DX5"/>
    <mergeCell ref="DY5:DZ5"/>
    <mergeCell ref="DO5:DP5"/>
    <mergeCell ref="DQ5:DR5"/>
    <mergeCell ref="DS5:DT5"/>
    <mergeCell ref="DU5:DV5"/>
    <mergeCell ref="DK5:DL5"/>
    <mergeCell ref="DM5:DN5"/>
    <mergeCell ref="DI5:DJ5"/>
    <mergeCell ref="C6:D6"/>
    <mergeCell ref="E6:F6"/>
    <mergeCell ref="G6:H6"/>
    <mergeCell ref="I6:J6"/>
    <mergeCell ref="M6:N6"/>
    <mergeCell ref="O6:P6"/>
    <mergeCell ref="Q6:R6"/>
    <mergeCell ref="S6:T6"/>
    <mergeCell ref="DG5:DH5"/>
    <mergeCell ref="CY5:CZ5"/>
    <mergeCell ref="DA5:DB5"/>
    <mergeCell ref="DC5:DD5"/>
    <mergeCell ref="DE5:DF5"/>
    <mergeCell ref="U6:V6"/>
    <mergeCell ref="W6:X6"/>
    <mergeCell ref="Y6:Z6"/>
    <mergeCell ref="AA6:AB6"/>
    <mergeCell ref="AC6:AD6"/>
    <mergeCell ref="AE6:AF6"/>
    <mergeCell ref="AG6:AH6"/>
    <mergeCell ref="AK6:AL6"/>
    <mergeCell ref="AM6:AN6"/>
    <mergeCell ref="AO6:AP6"/>
    <mergeCell ref="AQ6:AR6"/>
    <mergeCell ref="AS6:AT6"/>
    <mergeCell ref="AU6:AV6"/>
    <mergeCell ref="AW6:AX6"/>
    <mergeCell ref="AY6:AZ6"/>
    <mergeCell ref="BA6:BB6"/>
    <mergeCell ref="BC6:BD6"/>
    <mergeCell ref="BE6:BF6"/>
    <mergeCell ref="BG6:BH6"/>
    <mergeCell ref="BI6:BJ6"/>
    <mergeCell ref="BK6:BL6"/>
    <mergeCell ref="BM6:BN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DU6:DV6"/>
    <mergeCell ref="DW6:DX6"/>
    <mergeCell ref="C7:D7"/>
    <mergeCell ref="E7:F7"/>
    <mergeCell ref="G7:H7"/>
    <mergeCell ref="I7:J7"/>
    <mergeCell ref="M7:N7"/>
    <mergeCell ref="O7:P7"/>
    <mergeCell ref="Q7:R7"/>
    <mergeCell ref="S7:T7"/>
    <mergeCell ref="U7:V7"/>
    <mergeCell ref="W7:X7"/>
    <mergeCell ref="Y7:Z7"/>
    <mergeCell ref="AA7:AB7"/>
    <mergeCell ref="AC7:AD7"/>
    <mergeCell ref="AE7:AF7"/>
    <mergeCell ref="AG7:AH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CW7:CX7"/>
    <mergeCell ref="CY7:CZ7"/>
    <mergeCell ref="DA7:DB7"/>
    <mergeCell ref="DC7:DD7"/>
    <mergeCell ref="DE7:DF7"/>
    <mergeCell ref="DG7:DH7"/>
    <mergeCell ref="U8:V8"/>
    <mergeCell ref="AG8:AH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DY7:DZ7"/>
    <mergeCell ref="DQ7:DR7"/>
    <mergeCell ref="DS7:DT7"/>
    <mergeCell ref="DU7:DV7"/>
    <mergeCell ref="DW7:DX7"/>
    <mergeCell ref="DI7:DJ7"/>
    <mergeCell ref="DK7:DL7"/>
    <mergeCell ref="DM7:DN7"/>
    <mergeCell ref="DO7:DP7"/>
    <mergeCell ref="C8:D8"/>
    <mergeCell ref="E8:F8"/>
    <mergeCell ref="G8:H8"/>
    <mergeCell ref="I8:J8"/>
    <mergeCell ref="W8:X8"/>
    <mergeCell ref="Y8:Z8"/>
    <mergeCell ref="AA8:AB8"/>
    <mergeCell ref="AC8:AD8"/>
    <mergeCell ref="AE8:AF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U9:V9"/>
    <mergeCell ref="DY8:DZ8"/>
    <mergeCell ref="DQ8:DR8"/>
    <mergeCell ref="DS8:DT8"/>
    <mergeCell ref="DU8:DV8"/>
    <mergeCell ref="DW8:DX8"/>
    <mergeCell ref="DI8:DJ8"/>
    <mergeCell ref="DK8:DL8"/>
    <mergeCell ref="DM8:DN8"/>
    <mergeCell ref="DO8:DP8"/>
    <mergeCell ref="AK9:AL9"/>
    <mergeCell ref="AM9:AN9"/>
    <mergeCell ref="AO9:AP9"/>
    <mergeCell ref="AQ9:AR9"/>
    <mergeCell ref="AS9:AT9"/>
    <mergeCell ref="AU9:AV9"/>
    <mergeCell ref="AW9:AX9"/>
    <mergeCell ref="AY9:AZ9"/>
    <mergeCell ref="O9:P9"/>
    <mergeCell ref="Q9:R9"/>
    <mergeCell ref="S9:T9"/>
    <mergeCell ref="AA9:AB9"/>
    <mergeCell ref="AC9:AD9"/>
    <mergeCell ref="AE9:AF9"/>
    <mergeCell ref="AG9:AH9"/>
    <mergeCell ref="C9:D9"/>
    <mergeCell ref="E9:F9"/>
    <mergeCell ref="G9:H9"/>
    <mergeCell ref="I9:J9"/>
    <mergeCell ref="W9:X9"/>
    <mergeCell ref="Y9: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CW9:CX9"/>
    <mergeCell ref="CY9:CZ9"/>
    <mergeCell ref="DU9:DV9"/>
    <mergeCell ref="DW9:DX9"/>
    <mergeCell ref="DI9:DJ9"/>
    <mergeCell ref="DK9:DL9"/>
    <mergeCell ref="DM9:DN9"/>
    <mergeCell ref="DO9:DP9"/>
    <mergeCell ref="DQ9:DR9"/>
    <mergeCell ref="DS9:DT9"/>
    <mergeCell ref="DA9:DB9"/>
    <mergeCell ref="DC9:DD9"/>
    <mergeCell ref="DE9:DF9"/>
    <mergeCell ref="DG9:DH9"/>
    <mergeCell ref="C10:D10"/>
    <mergeCell ref="E10:F10"/>
    <mergeCell ref="G10:H10"/>
    <mergeCell ref="I10:J10"/>
    <mergeCell ref="M10:N10"/>
    <mergeCell ref="O10:P10"/>
    <mergeCell ref="K10:L10"/>
    <mergeCell ref="Q10:R10"/>
    <mergeCell ref="S10:T10"/>
    <mergeCell ref="U10:V10"/>
    <mergeCell ref="W10:X10"/>
    <mergeCell ref="Y10:Z10"/>
    <mergeCell ref="AA10:AB10"/>
    <mergeCell ref="AC10:AD10"/>
    <mergeCell ref="AE10:AF10"/>
    <mergeCell ref="AG10:AH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CM10:CN10"/>
    <mergeCell ref="CO10:CP10"/>
    <mergeCell ref="CQ10:CR10"/>
    <mergeCell ref="CS10:CT10"/>
    <mergeCell ref="CU10:CV10"/>
    <mergeCell ref="CW10:CX10"/>
    <mergeCell ref="CY10:CZ10"/>
    <mergeCell ref="DA10:DB10"/>
    <mergeCell ref="DC10:DD10"/>
    <mergeCell ref="DE10:DF10"/>
    <mergeCell ref="DG10:DH10"/>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U11:DV11"/>
    <mergeCell ref="DW11:DX11"/>
    <mergeCell ref="DI11:DJ11"/>
    <mergeCell ref="DK11:DL11"/>
    <mergeCell ref="DM11:DN11"/>
    <mergeCell ref="DO11:DP11"/>
    <mergeCell ref="DQ11:DR11"/>
    <mergeCell ref="DS11:DT11"/>
    <mergeCell ref="DA11:DB11"/>
    <mergeCell ref="DC11:DD11"/>
    <mergeCell ref="DE11:DF11"/>
    <mergeCell ref="DG11:DH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AM12:AN12"/>
    <mergeCell ref="AO12:AP12"/>
    <mergeCell ref="AI12:AJ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DK12:DL12"/>
    <mergeCell ref="DM12:DN12"/>
    <mergeCell ref="DW12:DX12"/>
    <mergeCell ref="DO12:DP12"/>
    <mergeCell ref="DQ12:DR12"/>
    <mergeCell ref="DS12:DT12"/>
    <mergeCell ref="DU12:DV12"/>
    <mergeCell ref="CS12:CT12"/>
    <mergeCell ref="CU12:CV12"/>
    <mergeCell ref="CW12:CX12"/>
    <mergeCell ref="CY12:CZ12"/>
    <mergeCell ref="DA12:DB12"/>
    <mergeCell ref="DC12:DD12"/>
    <mergeCell ref="DE12:DF12"/>
    <mergeCell ref="DG12:DH12"/>
    <mergeCell ref="DI12:DJ12"/>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1797" priority="283" stopIfTrue="1" operator="lessThan">
      <formula>F$12</formula>
    </cfRule>
  </conditionalFormatting>
  <conditionalFormatting sqref="F46 H46 J46 T46 V46 P46 R46 X46 Z46 AB46 N46">
    <cfRule type="cellIs" dxfId="1796" priority="284" stopIfTrue="1" operator="greaterThan">
      <formula>F10</formula>
    </cfRule>
  </conditionalFormatting>
  <conditionalFormatting sqref="F47 H47 J47 T47 V47 P47 R47 X47 Z47 AB47 N47">
    <cfRule type="cellIs" dxfId="1795" priority="285"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1794" priority="286"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1793" priority="287" stopIfTrue="1" operator="greaterThan">
      <formula>AC10</formula>
    </cfRule>
  </conditionalFormatting>
  <conditionalFormatting sqref="DV45 DX45 DZ45 BX45">
    <cfRule type="cellIs" dxfId="1792" priority="288" stopIfTrue="1" operator="lessThan">
      <formula>BX$11</formula>
    </cfRule>
  </conditionalFormatting>
  <conditionalFormatting sqref="DK14:DK16 E14:E44 G14:G44 I14:I44 Q14:Q44 S14:S44 AA14:AA44 AY14:AY44 BA14:BA16 BI14:BI16 BQ14:BQ16 BS14:BS16 BU14:BU16 BY14:BY16 CA14:CA16 CC14:CC16 CE14:CE16 CG14:CG16 CI14:CI16 CK14:CK16 CU14:CU16 DA14:DA16 DC14:DC16 DM14:DM16 DQ14:DQ16 DS14:DS16 DU14:DU44 DW14:DW44 AW14:AW44 BC14:BC44 BK14:BK44 BM14:BM44 DO14:DO16 BW14:BW44 CM14:CM16 CQ14:CQ16 CO14:CO16 CS14:CS16 DE14:DE16 CW14:CW16 CY14:CY16 DG14:DG16 DI14:DI16 BE14:BE16 BG14:BG44 DY14:DY44 C14:C44 O14:O44 AE14:AE44 AG14:AG44 AK14:AK44 AM14:AM44 AO14:AO44 AQ14:AQ44 AS14:AS44 AU14:AU44 BA18:BA44 BE18:BE44 BI18:BI44 BQ18:BQ44 BS18:BS23 BS25:BS30 BS32:BS37 BS39:BS44 BO23 BO30 BO37 BO44 BU18:BU23 BU25:BU30 BU32:BU37 BU39:BU44 DS18:DS44 DQ18:DQ44 DO18:DO44 DM18:DM44 DK18:DK44 DI18:DI44 DG18:DG44 DE18:DE44 DC18:DC44 DA18:DA44 CY18:CY44 CW18:CW44 CU18:CU44 CS18:CS44 CQ18:CQ44 CO18:CO44 CM18:CM44 CK18:CK44 CI18:CI44 CG18:CG44 CE18:CE44 CC18:CC44 CA18:CA44 BY18:BY44 M14:M44 U14:U44 W14:W44 Y14:Y44 AC14:AC44 BO14:BO16">
    <cfRule type="expression" dxfId="1791" priority="289" stopIfTrue="1">
      <formula>AND(NOT(ISBLANK(C$8)),C14&gt;C$8)</formula>
    </cfRule>
    <cfRule type="expression" dxfId="1790" priority="290" stopIfTrue="1">
      <formula>AND(NOT(ISBLANK(C$8)),C14&lt;C$9,NOT(ISBLANK(C14)))</formula>
    </cfRule>
  </conditionalFormatting>
  <conditionalFormatting sqref="BN45">
    <cfRule type="cellIs" dxfId="1789" priority="291" stopIfTrue="1" operator="lessThan">
      <formula>BP$12</formula>
    </cfRule>
  </conditionalFormatting>
  <conditionalFormatting sqref="BP45">
    <cfRule type="cellIs" dxfId="1788" priority="292"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1787" priority="293"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1786" priority="294" stopIfTrue="1" operator="greaterThan">
      <formula>$C$6</formula>
    </cfRule>
  </conditionalFormatting>
  <conditionalFormatting sqref="L45">
    <cfRule type="cellIs" dxfId="1785" priority="276" stopIfTrue="1" operator="lessThan">
      <formula>L$12</formula>
    </cfRule>
  </conditionalFormatting>
  <conditionalFormatting sqref="L46">
    <cfRule type="cellIs" dxfId="1784" priority="277" stopIfTrue="1" operator="greaterThan">
      <formula>L10</formula>
    </cfRule>
  </conditionalFormatting>
  <conditionalFormatting sqref="L47">
    <cfRule type="cellIs" dxfId="1783" priority="278" stopIfTrue="1" operator="greaterThan">
      <formula>L10</formula>
    </cfRule>
  </conditionalFormatting>
  <conditionalFormatting sqref="K14:K44">
    <cfRule type="expression" dxfId="1782" priority="279" stopIfTrue="1">
      <formula>AND(NOT(ISBLANK(K$8)),K14&gt;K$8)</formula>
    </cfRule>
    <cfRule type="expression" dxfId="1781" priority="280" stopIfTrue="1">
      <formula>AND(NOT(ISBLANK(K$8)),K14&lt;K$9,NOT(ISBLANK(K14)))</formula>
    </cfRule>
  </conditionalFormatting>
  <conditionalFormatting sqref="K45">
    <cfRule type="cellIs" dxfId="1780" priority="281" stopIfTrue="1" operator="lessThan">
      <formula>$C$12</formula>
    </cfRule>
  </conditionalFormatting>
  <conditionalFormatting sqref="K46">
    <cfRule type="cellIs" dxfId="1779" priority="282" stopIfTrue="1" operator="greaterThan">
      <formula>$C$6</formula>
    </cfRule>
  </conditionalFormatting>
  <conditionalFormatting sqref="AJ45">
    <cfRule type="cellIs" dxfId="1778" priority="269" stopIfTrue="1" operator="lessThan">
      <formula>AJ$12</formula>
    </cfRule>
  </conditionalFormatting>
  <conditionalFormatting sqref="AJ46">
    <cfRule type="cellIs" dxfId="1777" priority="270" stopIfTrue="1" operator="greaterThan">
      <formula>AI10</formula>
    </cfRule>
  </conditionalFormatting>
  <conditionalFormatting sqref="AJ47">
    <cfRule type="cellIs" dxfId="1776" priority="271" stopIfTrue="1" operator="greaterThan">
      <formula>AI10</formula>
    </cfRule>
  </conditionalFormatting>
  <conditionalFormatting sqref="AI14:AI44">
    <cfRule type="expression" dxfId="1775" priority="272" stopIfTrue="1">
      <formula>AND(NOT(ISBLANK(AI$8)),AI14&gt;AI$8)</formula>
    </cfRule>
    <cfRule type="expression" dxfId="1774" priority="273" stopIfTrue="1">
      <formula>AND(NOT(ISBLANK(AI$8)),AI14&lt;AI$9,NOT(ISBLANK(AI14)))</formula>
    </cfRule>
  </conditionalFormatting>
  <conditionalFormatting sqref="AI46">
    <cfRule type="cellIs" dxfId="1773" priority="274" stopIfTrue="1" operator="greaterThan">
      <formula>$C$6</formula>
    </cfRule>
  </conditionalFormatting>
  <conditionalFormatting sqref="AI45">
    <cfRule type="cellIs" dxfId="1772" priority="275" stopIfTrue="1" operator="lessThan">
      <formula>$C$12</formula>
    </cfRule>
  </conditionalFormatting>
  <conditionalFormatting sqref="V17">
    <cfRule type="expression" dxfId="1771" priority="267" stopIfTrue="1">
      <formula>AND(NOT(ISBLANK(V$8)),V17&gt;V$8)</formula>
    </cfRule>
    <cfRule type="expression" dxfId="1770" priority="268" stopIfTrue="1">
      <formula>AND(NOT(ISBLANK(V$8)),V17&lt;V$9,NOT(ISBLANK(V17)))</formula>
    </cfRule>
  </conditionalFormatting>
  <conditionalFormatting sqref="V24">
    <cfRule type="expression" dxfId="1769" priority="265" stopIfTrue="1">
      <formula>AND(NOT(ISBLANK(V$8)),V24&gt;V$8)</formula>
    </cfRule>
    <cfRule type="expression" dxfId="1768" priority="266" stopIfTrue="1">
      <formula>AND(NOT(ISBLANK(V$8)),V24&lt;V$9,NOT(ISBLANK(V24)))</formula>
    </cfRule>
  </conditionalFormatting>
  <conditionalFormatting sqref="V31">
    <cfRule type="expression" dxfId="1767" priority="263" stopIfTrue="1">
      <formula>AND(NOT(ISBLANK(V$8)),V31&gt;V$8)</formula>
    </cfRule>
    <cfRule type="expression" dxfId="1766" priority="264" stopIfTrue="1">
      <formula>AND(NOT(ISBLANK(V$8)),V31&lt;V$9,NOT(ISBLANK(V31)))</formula>
    </cfRule>
  </conditionalFormatting>
  <conditionalFormatting sqref="V39">
    <cfRule type="expression" dxfId="1765" priority="259" stopIfTrue="1">
      <formula>AND(NOT(ISBLANK(V$8)),V39&gt;V$8)</formula>
    </cfRule>
    <cfRule type="expression" dxfId="1764" priority="260" stopIfTrue="1">
      <formula>AND(NOT(ISBLANK(V$8)),V39&lt;V$9,NOT(ISBLANK(V39)))</formula>
    </cfRule>
  </conditionalFormatting>
  <conditionalFormatting sqref="V38">
    <cfRule type="expression" dxfId="1763" priority="257" stopIfTrue="1">
      <formula>AND(NOT(ISBLANK(V$8)),V38&gt;V$8)</formula>
    </cfRule>
    <cfRule type="expression" dxfId="1762" priority="258" stopIfTrue="1">
      <formula>AND(NOT(ISBLANK(V$8)),V38&lt;V$9,NOT(ISBLANK(V38)))</formula>
    </cfRule>
  </conditionalFormatting>
  <conditionalFormatting sqref="X17">
    <cfRule type="expression" dxfId="1761" priority="255" stopIfTrue="1">
      <formula>AND(NOT(ISBLANK(X$8)),X17&gt;X$8)</formula>
    </cfRule>
    <cfRule type="expression" dxfId="1760" priority="256" stopIfTrue="1">
      <formula>AND(NOT(ISBLANK(X$8)),X17&lt;X$9,NOT(ISBLANK(X17)))</formula>
    </cfRule>
  </conditionalFormatting>
  <conditionalFormatting sqref="Z17">
    <cfRule type="expression" dxfId="1759" priority="253" stopIfTrue="1">
      <formula>AND(NOT(ISBLANK(Z$8)),Z17&gt;Z$8)</formula>
    </cfRule>
    <cfRule type="expression" dxfId="1758" priority="254" stopIfTrue="1">
      <formula>AND(NOT(ISBLANK(Z$8)),Z17&lt;Z$9,NOT(ISBLANK(Z17)))</formula>
    </cfRule>
  </conditionalFormatting>
  <conditionalFormatting sqref="AD17">
    <cfRule type="expression" dxfId="1757" priority="251" stopIfTrue="1">
      <formula>AND(NOT(ISBLANK(AD$8)),AD17&gt;AD$8)</formula>
    </cfRule>
    <cfRule type="expression" dxfId="1756" priority="252" stopIfTrue="1">
      <formula>AND(NOT(ISBLANK(AD$8)),AD17&lt;AD$9,NOT(ISBLANK(AD17)))</formula>
    </cfRule>
  </conditionalFormatting>
  <conditionalFormatting sqref="AF17">
    <cfRule type="expression" dxfId="1755" priority="249" stopIfTrue="1">
      <formula>AND(NOT(ISBLANK(AF$8)),AF17&gt;AF$8)</formula>
    </cfRule>
    <cfRule type="expression" dxfId="1754" priority="250" stopIfTrue="1">
      <formula>AND(NOT(ISBLANK(AF$8)),AF17&lt;AF$9,NOT(ISBLANK(AF17)))</formula>
    </cfRule>
  </conditionalFormatting>
  <conditionalFormatting sqref="AH17">
    <cfRule type="expression" dxfId="1753" priority="247" stopIfTrue="1">
      <formula>AND(NOT(ISBLANK(AH$8)),AH17&gt;AH$8)</formula>
    </cfRule>
    <cfRule type="expression" dxfId="1752" priority="248" stopIfTrue="1">
      <formula>AND(NOT(ISBLANK(AH$8)),AH17&lt;AH$9,NOT(ISBLANK(AH17)))</formula>
    </cfRule>
  </conditionalFormatting>
  <conditionalFormatting sqref="AJ17">
    <cfRule type="expression" dxfId="1751" priority="245" stopIfTrue="1">
      <formula>AND(NOT(ISBLANK(AJ$8)),AJ17&gt;AJ$8)</formula>
    </cfRule>
    <cfRule type="expression" dxfId="1750" priority="246" stopIfTrue="1">
      <formula>AND(NOT(ISBLANK(AJ$8)),AJ17&lt;AJ$9,NOT(ISBLANK(AJ17)))</formula>
    </cfRule>
  </conditionalFormatting>
  <conditionalFormatting sqref="AL17">
    <cfRule type="expression" dxfId="1749" priority="243" stopIfTrue="1">
      <formula>AND(NOT(ISBLANK(AL$8)),AL17&gt;AL$8)</formula>
    </cfRule>
    <cfRule type="expression" dxfId="1748" priority="244" stopIfTrue="1">
      <formula>AND(NOT(ISBLANK(AL$8)),AL17&lt;AL$9,NOT(ISBLANK(AL17)))</formula>
    </cfRule>
  </conditionalFormatting>
  <conditionalFormatting sqref="X24">
    <cfRule type="expression" dxfId="1747" priority="241" stopIfTrue="1">
      <formula>AND(NOT(ISBLANK(X$8)),X24&gt;X$8)</formula>
    </cfRule>
    <cfRule type="expression" dxfId="1746" priority="242" stopIfTrue="1">
      <formula>AND(NOT(ISBLANK(X$8)),X24&lt;X$9,NOT(ISBLANK(X24)))</formula>
    </cfRule>
  </conditionalFormatting>
  <conditionalFormatting sqref="X31">
    <cfRule type="expression" dxfId="1745" priority="239" stopIfTrue="1">
      <formula>AND(NOT(ISBLANK(X$8)),X31&gt;X$8)</formula>
    </cfRule>
    <cfRule type="expression" dxfId="1744" priority="240" stopIfTrue="1">
      <formula>AND(NOT(ISBLANK(X$8)),X31&lt;X$9,NOT(ISBLANK(X31)))</formula>
    </cfRule>
  </conditionalFormatting>
  <conditionalFormatting sqref="X38">
    <cfRule type="expression" dxfId="1743" priority="237" stopIfTrue="1">
      <formula>AND(NOT(ISBLANK(X$8)),X38&gt;X$8)</formula>
    </cfRule>
    <cfRule type="expression" dxfId="1742" priority="238" stopIfTrue="1">
      <formula>AND(NOT(ISBLANK(X$8)),X38&lt;X$9,NOT(ISBLANK(X38)))</formula>
    </cfRule>
  </conditionalFormatting>
  <conditionalFormatting sqref="Z24">
    <cfRule type="expression" dxfId="1741" priority="235" stopIfTrue="1">
      <formula>AND(NOT(ISBLANK(Z$8)),Z24&gt;Z$8)</formula>
    </cfRule>
    <cfRule type="expression" dxfId="1740" priority="236" stopIfTrue="1">
      <formula>AND(NOT(ISBLANK(Z$8)),Z24&lt;Z$9,NOT(ISBLANK(Z24)))</formula>
    </cfRule>
  </conditionalFormatting>
  <conditionalFormatting sqref="Z31">
    <cfRule type="expression" dxfId="1739" priority="233" stopIfTrue="1">
      <formula>AND(NOT(ISBLANK(Z$8)),Z31&gt;Z$8)</formula>
    </cfRule>
    <cfRule type="expression" dxfId="1738" priority="234" stopIfTrue="1">
      <formula>AND(NOT(ISBLANK(Z$8)),Z31&lt;Z$9,NOT(ISBLANK(Z31)))</formula>
    </cfRule>
  </conditionalFormatting>
  <conditionalFormatting sqref="Z38">
    <cfRule type="expression" dxfId="1737" priority="231" stopIfTrue="1">
      <formula>AND(NOT(ISBLANK(Z$8)),Z38&gt;Z$8)</formula>
    </cfRule>
    <cfRule type="expression" dxfId="1736" priority="232" stopIfTrue="1">
      <formula>AND(NOT(ISBLANK(Z$8)),Z38&lt;Z$9,NOT(ISBLANK(Z38)))</formula>
    </cfRule>
  </conditionalFormatting>
  <conditionalFormatting sqref="AD24">
    <cfRule type="expression" dxfId="1735" priority="229" stopIfTrue="1">
      <formula>AND(NOT(ISBLANK(AD$8)),AD24&gt;AD$8)</formula>
    </cfRule>
    <cfRule type="expression" dxfId="1734" priority="230" stopIfTrue="1">
      <formula>AND(NOT(ISBLANK(AD$8)),AD24&lt;AD$9,NOT(ISBLANK(AD24)))</formula>
    </cfRule>
  </conditionalFormatting>
  <conditionalFormatting sqref="AD31">
    <cfRule type="expression" dxfId="1733" priority="227" stopIfTrue="1">
      <formula>AND(NOT(ISBLANK(AD$8)),AD31&gt;AD$8)</formula>
    </cfRule>
    <cfRule type="expression" dxfId="1732" priority="228" stopIfTrue="1">
      <formula>AND(NOT(ISBLANK(AD$8)),AD31&lt;AD$9,NOT(ISBLANK(AD31)))</formula>
    </cfRule>
  </conditionalFormatting>
  <conditionalFormatting sqref="AD38">
    <cfRule type="expression" dxfId="1731" priority="225" stopIfTrue="1">
      <formula>AND(NOT(ISBLANK(AD$8)),AD38&gt;AD$8)</formula>
    </cfRule>
    <cfRule type="expression" dxfId="1730" priority="226" stopIfTrue="1">
      <formula>AND(NOT(ISBLANK(AD$8)),AD38&lt;AD$9,NOT(ISBLANK(AD38)))</formula>
    </cfRule>
  </conditionalFormatting>
  <conditionalFormatting sqref="AH24">
    <cfRule type="expression" dxfId="1729" priority="223" stopIfTrue="1">
      <formula>AND(NOT(ISBLANK(AH$8)),AH24&gt;AH$8)</formula>
    </cfRule>
    <cfRule type="expression" dxfId="1728" priority="224" stopIfTrue="1">
      <formula>AND(NOT(ISBLANK(AH$8)),AH24&lt;AH$9,NOT(ISBLANK(AH24)))</formula>
    </cfRule>
  </conditionalFormatting>
  <conditionalFormatting sqref="AH31">
    <cfRule type="expression" dxfId="1727" priority="221" stopIfTrue="1">
      <formula>AND(NOT(ISBLANK(AH$8)),AH31&gt;AH$8)</formula>
    </cfRule>
    <cfRule type="expression" dxfId="1726" priority="222" stopIfTrue="1">
      <formula>AND(NOT(ISBLANK(AH$8)),AH31&lt;AH$9,NOT(ISBLANK(AH31)))</formula>
    </cfRule>
  </conditionalFormatting>
  <conditionalFormatting sqref="AH38">
    <cfRule type="expression" dxfId="1725" priority="219" stopIfTrue="1">
      <formula>AND(NOT(ISBLANK(AH$8)),AH38&gt;AH$8)</formula>
    </cfRule>
    <cfRule type="expression" dxfId="1724" priority="220" stopIfTrue="1">
      <formula>AND(NOT(ISBLANK(AH$8)),AH38&lt;AH$9,NOT(ISBLANK(AH38)))</formula>
    </cfRule>
  </conditionalFormatting>
  <conditionalFormatting sqref="AL24">
    <cfRule type="expression" dxfId="1723" priority="217" stopIfTrue="1">
      <formula>AND(NOT(ISBLANK(AL$8)),AL24&gt;AL$8)</formula>
    </cfRule>
    <cfRule type="expression" dxfId="1722" priority="218" stopIfTrue="1">
      <formula>AND(NOT(ISBLANK(AL$8)),AL24&lt;AL$9,NOT(ISBLANK(AL24)))</formula>
    </cfRule>
  </conditionalFormatting>
  <conditionalFormatting sqref="AL31">
    <cfRule type="expression" dxfId="1721" priority="215" stopIfTrue="1">
      <formula>AND(NOT(ISBLANK(AL$8)),AL31&gt;AL$8)</formula>
    </cfRule>
    <cfRule type="expression" dxfId="1720" priority="216" stopIfTrue="1">
      <formula>AND(NOT(ISBLANK(AL$8)),AL31&lt;AL$9,NOT(ISBLANK(AL31)))</formula>
    </cfRule>
  </conditionalFormatting>
  <conditionalFormatting sqref="AL38">
    <cfRule type="expression" dxfId="1719" priority="213" stopIfTrue="1">
      <formula>AND(NOT(ISBLANK(AL$8)),AL38&gt;AL$8)</formula>
    </cfRule>
    <cfRule type="expression" dxfId="1718" priority="214" stopIfTrue="1">
      <formula>AND(NOT(ISBLANK(AL$8)),AL38&lt;AL$9,NOT(ISBLANK(AL38)))</formula>
    </cfRule>
  </conditionalFormatting>
  <conditionalFormatting sqref="AN17">
    <cfRule type="expression" dxfId="1717" priority="211" stopIfTrue="1">
      <formula>AND(NOT(ISBLANK(AN$8)),AN17&gt;AN$8)</formula>
    </cfRule>
    <cfRule type="expression" dxfId="1716" priority="212" stopIfTrue="1">
      <formula>AND(NOT(ISBLANK(AN$8)),AN17&lt;AN$9,NOT(ISBLANK(AN17)))</formula>
    </cfRule>
  </conditionalFormatting>
  <conditionalFormatting sqref="AN24">
    <cfRule type="expression" dxfId="1715" priority="209" stopIfTrue="1">
      <formula>AND(NOT(ISBLANK(AN$8)),AN24&gt;AN$8)</formula>
    </cfRule>
    <cfRule type="expression" dxfId="1714" priority="210" stopIfTrue="1">
      <formula>AND(NOT(ISBLANK(AN$8)),AN24&lt;AN$9,NOT(ISBLANK(AN24)))</formula>
    </cfRule>
  </conditionalFormatting>
  <conditionalFormatting sqref="AN31">
    <cfRule type="expression" dxfId="1713" priority="207" stopIfTrue="1">
      <formula>AND(NOT(ISBLANK(AN$8)),AN31&gt;AN$8)</formula>
    </cfRule>
    <cfRule type="expression" dxfId="1712" priority="208" stopIfTrue="1">
      <formula>AND(NOT(ISBLANK(AN$8)),AN31&lt;AN$9,NOT(ISBLANK(AN31)))</formula>
    </cfRule>
  </conditionalFormatting>
  <conditionalFormatting sqref="AN38">
    <cfRule type="expression" dxfId="1711" priority="205" stopIfTrue="1">
      <formula>AND(NOT(ISBLANK(AN$8)),AN38&gt;AN$8)</formula>
    </cfRule>
    <cfRule type="expression" dxfId="1710" priority="206" stopIfTrue="1">
      <formula>AND(NOT(ISBLANK(AN$8)),AN38&lt;AN$9,NOT(ISBLANK(AN38)))</formula>
    </cfRule>
  </conditionalFormatting>
  <conditionalFormatting sqref="AP17">
    <cfRule type="expression" dxfId="1709" priority="203" stopIfTrue="1">
      <formula>AND(NOT(ISBLANK(AP$8)),AP17&gt;AP$8)</formula>
    </cfRule>
    <cfRule type="expression" dxfId="1708" priority="204" stopIfTrue="1">
      <formula>AND(NOT(ISBLANK(AP$8)),AP17&lt;AP$9,NOT(ISBLANK(AP17)))</formula>
    </cfRule>
  </conditionalFormatting>
  <conditionalFormatting sqref="AP24">
    <cfRule type="expression" dxfId="1707" priority="201" stopIfTrue="1">
      <formula>AND(NOT(ISBLANK(AP$8)),AP24&gt;AP$8)</formula>
    </cfRule>
    <cfRule type="expression" dxfId="1706" priority="202" stopIfTrue="1">
      <formula>AND(NOT(ISBLANK(AP$8)),AP24&lt;AP$9,NOT(ISBLANK(AP24)))</formula>
    </cfRule>
  </conditionalFormatting>
  <conditionalFormatting sqref="AP31">
    <cfRule type="expression" dxfId="1705" priority="199" stopIfTrue="1">
      <formula>AND(NOT(ISBLANK(AP$8)),AP31&gt;AP$8)</formula>
    </cfRule>
    <cfRule type="expression" dxfId="1704" priority="200" stopIfTrue="1">
      <formula>AND(NOT(ISBLANK(AP$8)),AP31&lt;AP$9,NOT(ISBLANK(AP31)))</formula>
    </cfRule>
  </conditionalFormatting>
  <conditionalFormatting sqref="AP38">
    <cfRule type="expression" dxfId="1703" priority="197" stopIfTrue="1">
      <formula>AND(NOT(ISBLANK(AP$8)),AP38&gt;AP$8)</formula>
    </cfRule>
    <cfRule type="expression" dxfId="1702" priority="198" stopIfTrue="1">
      <formula>AND(NOT(ISBLANK(AP$8)),AP38&lt;AP$9,NOT(ISBLANK(AP38)))</formula>
    </cfRule>
  </conditionalFormatting>
  <conditionalFormatting sqref="AR17">
    <cfRule type="expression" dxfId="1701" priority="195" stopIfTrue="1">
      <formula>AND(NOT(ISBLANK(AR$8)),AR17&gt;AR$8)</formula>
    </cfRule>
    <cfRule type="expression" dxfId="1700" priority="196" stopIfTrue="1">
      <formula>AND(NOT(ISBLANK(AR$8)),AR17&lt;AR$9,NOT(ISBLANK(AR17)))</formula>
    </cfRule>
  </conditionalFormatting>
  <conditionalFormatting sqref="AR24">
    <cfRule type="expression" dxfId="1699" priority="193" stopIfTrue="1">
      <formula>AND(NOT(ISBLANK(AR$8)),AR24&gt;AR$8)</formula>
    </cfRule>
    <cfRule type="expression" dxfId="1698" priority="194" stopIfTrue="1">
      <formula>AND(NOT(ISBLANK(AR$8)),AR24&lt;AR$9,NOT(ISBLANK(AR24)))</formula>
    </cfRule>
  </conditionalFormatting>
  <conditionalFormatting sqref="AR31">
    <cfRule type="expression" dxfId="1697" priority="191" stopIfTrue="1">
      <formula>AND(NOT(ISBLANK(AR$8)),AR31&gt;AR$8)</formula>
    </cfRule>
    <cfRule type="expression" dxfId="1696" priority="192" stopIfTrue="1">
      <formula>AND(NOT(ISBLANK(AR$8)),AR31&lt;AR$9,NOT(ISBLANK(AR31)))</formula>
    </cfRule>
  </conditionalFormatting>
  <conditionalFormatting sqref="AR38">
    <cfRule type="expression" dxfId="1695" priority="189" stopIfTrue="1">
      <formula>AND(NOT(ISBLANK(AR$8)),AR38&gt;AR$8)</formula>
    </cfRule>
    <cfRule type="expression" dxfId="1694" priority="190" stopIfTrue="1">
      <formula>AND(NOT(ISBLANK(AR$8)),AR38&lt;AR$9,NOT(ISBLANK(AR38)))</formula>
    </cfRule>
  </conditionalFormatting>
  <conditionalFormatting sqref="AT17">
    <cfRule type="expression" dxfId="1693" priority="187" stopIfTrue="1">
      <formula>AND(NOT(ISBLANK(AT$8)),AT17&gt;AT$8)</formula>
    </cfRule>
    <cfRule type="expression" dxfId="1692" priority="188" stopIfTrue="1">
      <formula>AND(NOT(ISBLANK(AT$8)),AT17&lt;AT$9,NOT(ISBLANK(AT17)))</formula>
    </cfRule>
  </conditionalFormatting>
  <conditionalFormatting sqref="AT24">
    <cfRule type="expression" dxfId="1691" priority="185" stopIfTrue="1">
      <formula>AND(NOT(ISBLANK(AT$8)),AT24&gt;AT$8)</formula>
    </cfRule>
    <cfRule type="expression" dxfId="1690" priority="186" stopIfTrue="1">
      <formula>AND(NOT(ISBLANK(AT$8)),AT24&lt;AT$9,NOT(ISBLANK(AT24)))</formula>
    </cfRule>
  </conditionalFormatting>
  <conditionalFormatting sqref="AT31">
    <cfRule type="expression" dxfId="1689" priority="183" stopIfTrue="1">
      <formula>AND(NOT(ISBLANK(AT$8)),AT31&gt;AT$8)</formula>
    </cfRule>
    <cfRule type="expression" dxfId="1688" priority="184" stopIfTrue="1">
      <formula>AND(NOT(ISBLANK(AT$8)),AT31&lt;AT$9,NOT(ISBLANK(AT31)))</formula>
    </cfRule>
  </conditionalFormatting>
  <conditionalFormatting sqref="AT38">
    <cfRule type="expression" dxfId="1687" priority="181" stopIfTrue="1">
      <formula>AND(NOT(ISBLANK(AT$8)),AT38&gt;AT$8)</formula>
    </cfRule>
    <cfRule type="expression" dxfId="1686" priority="182" stopIfTrue="1">
      <formula>AND(NOT(ISBLANK(AT$8)),AT38&lt;AT$9,NOT(ISBLANK(AT38)))</formula>
    </cfRule>
  </conditionalFormatting>
  <conditionalFormatting sqref="AV14:AV15 AV24 AV31 AV38:AV43 AV17 AV19:AV22 AV26:AV29 AV33:AV36">
    <cfRule type="expression" dxfId="1685" priority="179" stopIfTrue="1">
      <formula>AND(NOT(ISBLANK(AV$8)),AV14&gt;AV$8)</formula>
    </cfRule>
    <cfRule type="expression" dxfId="1684" priority="180" stopIfTrue="1">
      <formula>AND(NOT(ISBLANK(AV$8)),AV14&lt;AV$9,NOT(ISBLANK(AV14)))</formula>
    </cfRule>
  </conditionalFormatting>
  <conditionalFormatting sqref="BB17">
    <cfRule type="expression" dxfId="1683" priority="177" stopIfTrue="1">
      <formula>AND(NOT(ISBLANK(BB$8)),BB17&gt;BB$8)</formula>
    </cfRule>
    <cfRule type="expression" dxfId="1682" priority="178" stopIfTrue="1">
      <formula>AND(NOT(ISBLANK(BB$8)),BB17&lt;BB$9,NOT(ISBLANK(BB17)))</formula>
    </cfRule>
  </conditionalFormatting>
  <conditionalFormatting sqref="BA17">
    <cfRule type="expression" dxfId="1681" priority="175" stopIfTrue="1">
      <formula>AND(NOT(ISBLANK(BA$8)),BA17&gt;BA$8)</formula>
    </cfRule>
    <cfRule type="expression" dxfId="1680" priority="176" stopIfTrue="1">
      <formula>AND(NOT(ISBLANK(BA$8)),BA17&lt;BA$9,NOT(ISBLANK(BA17)))</formula>
    </cfRule>
  </conditionalFormatting>
  <conditionalFormatting sqref="BD17">
    <cfRule type="expression" dxfId="1679" priority="173" stopIfTrue="1">
      <formula>AND(NOT(ISBLANK(BD$8)),BD17&gt;BD$8)</formula>
    </cfRule>
    <cfRule type="expression" dxfId="1678" priority="174" stopIfTrue="1">
      <formula>AND(NOT(ISBLANK(BD$8)),BD17&lt;BD$9,NOT(ISBLANK(BD17)))</formula>
    </cfRule>
  </conditionalFormatting>
  <conditionalFormatting sqref="BF17">
    <cfRule type="expression" dxfId="1677" priority="171" stopIfTrue="1">
      <formula>AND(NOT(ISBLANK(BF$8)),BF17&gt;BF$8)</formula>
    </cfRule>
    <cfRule type="expression" dxfId="1676" priority="172" stopIfTrue="1">
      <formula>AND(NOT(ISBLANK(BF$8)),BF17&lt;BF$9,NOT(ISBLANK(BF17)))</formula>
    </cfRule>
  </conditionalFormatting>
  <conditionalFormatting sqref="BE17">
    <cfRule type="expression" dxfId="1675" priority="169" stopIfTrue="1">
      <formula>AND(NOT(ISBLANK(BE$8)),BE17&gt;BE$8)</formula>
    </cfRule>
    <cfRule type="expression" dxfId="1674" priority="170" stopIfTrue="1">
      <formula>AND(NOT(ISBLANK(BE$8)),BE17&lt;BE$9,NOT(ISBLANK(BE17)))</formula>
    </cfRule>
  </conditionalFormatting>
  <conditionalFormatting sqref="BJ17">
    <cfRule type="expression" dxfId="1673" priority="167" stopIfTrue="1">
      <formula>AND(NOT(ISBLANK(BJ$8)),BJ17&gt;BJ$8)</formula>
    </cfRule>
    <cfRule type="expression" dxfId="1672" priority="168" stopIfTrue="1">
      <formula>AND(NOT(ISBLANK(BJ$8)),BJ17&lt;BJ$9,NOT(ISBLANK(BJ17)))</formula>
    </cfRule>
  </conditionalFormatting>
  <conditionalFormatting sqref="BI17">
    <cfRule type="expression" dxfId="1671" priority="165" stopIfTrue="1">
      <formula>AND(NOT(ISBLANK(BI$8)),BI17&gt;BI$8)</formula>
    </cfRule>
    <cfRule type="expression" dxfId="1670" priority="166" stopIfTrue="1">
      <formula>AND(NOT(ISBLANK(BI$8)),BI17&lt;BI$9,NOT(ISBLANK(BI17)))</formula>
    </cfRule>
  </conditionalFormatting>
  <conditionalFormatting sqref="BP14:BP15 BP17:BP22 BP24:BP29 BP31:BP36 BP38:BP43">
    <cfRule type="expression" dxfId="1669" priority="163" stopIfTrue="1">
      <formula>AND(NOT(ISBLANK(BP$8)),BP14&gt;BP$8)</formula>
    </cfRule>
    <cfRule type="expression" dxfId="1668" priority="164" stopIfTrue="1">
      <formula>AND(NOT(ISBLANK(BP$8)),BP14&lt;BP$9,NOT(ISBLANK(BP14)))</formula>
    </cfRule>
  </conditionalFormatting>
  <conditionalFormatting sqref="BR17">
    <cfRule type="expression" dxfId="1667" priority="161" stopIfTrue="1">
      <formula>AND(NOT(ISBLANK(BR$8)),BR17&gt;BR$8)</formula>
    </cfRule>
    <cfRule type="expression" dxfId="1666" priority="162" stopIfTrue="1">
      <formula>AND(NOT(ISBLANK(BR$8)),BR17&lt;BR$9,NOT(ISBLANK(BR17)))</formula>
    </cfRule>
  </conditionalFormatting>
  <conditionalFormatting sqref="BQ17">
    <cfRule type="expression" dxfId="1665" priority="159" stopIfTrue="1">
      <formula>AND(NOT(ISBLANK(BQ$8)),BQ17&gt;BQ$8)</formula>
    </cfRule>
    <cfRule type="expression" dxfId="1664" priority="160" stopIfTrue="1">
      <formula>AND(NOT(ISBLANK(BQ$8)),BQ17&lt;BQ$9,NOT(ISBLANK(BQ17)))</formula>
    </cfRule>
  </conditionalFormatting>
  <conditionalFormatting sqref="BT17">
    <cfRule type="expression" dxfId="1663" priority="157" stopIfTrue="1">
      <formula>AND(NOT(ISBLANK(BT$8)),BT17&gt;BT$8)</formula>
    </cfRule>
    <cfRule type="expression" dxfId="1662" priority="158" stopIfTrue="1">
      <formula>AND(NOT(ISBLANK(BT$8)),BT17&lt;BT$9,NOT(ISBLANK(BT17)))</formula>
    </cfRule>
  </conditionalFormatting>
  <conditionalFormatting sqref="BT24">
    <cfRule type="expression" dxfId="1661" priority="155" stopIfTrue="1">
      <formula>AND(NOT(ISBLANK(BT$8)),BT24&gt;BT$8)</formula>
    </cfRule>
    <cfRule type="expression" dxfId="1660" priority="156" stopIfTrue="1">
      <formula>AND(NOT(ISBLANK(BT$8)),BT24&lt;BT$9,NOT(ISBLANK(BT24)))</formula>
    </cfRule>
  </conditionalFormatting>
  <conditionalFormatting sqref="BT31">
    <cfRule type="expression" dxfId="1659" priority="153" stopIfTrue="1">
      <formula>AND(NOT(ISBLANK(BT$8)),BT31&gt;BT$8)</formula>
    </cfRule>
    <cfRule type="expression" dxfId="1658" priority="154" stopIfTrue="1">
      <formula>AND(NOT(ISBLANK(BT$8)),BT31&lt;BT$9,NOT(ISBLANK(BT31)))</formula>
    </cfRule>
  </conditionalFormatting>
  <conditionalFormatting sqref="BT38">
    <cfRule type="expression" dxfId="1657" priority="151" stopIfTrue="1">
      <formula>AND(NOT(ISBLANK(BT$8)),BT38&gt;BT$8)</formula>
    </cfRule>
    <cfRule type="expression" dxfId="1656" priority="152" stopIfTrue="1">
      <formula>AND(NOT(ISBLANK(BT$8)),BT38&lt;BT$9,NOT(ISBLANK(BT38)))</formula>
    </cfRule>
  </conditionalFormatting>
  <conditionalFormatting sqref="BS17">
    <cfRule type="expression" dxfId="1655" priority="149" stopIfTrue="1">
      <formula>AND(NOT(ISBLANK(BS$8)),BS17&gt;BS$8)</formula>
    </cfRule>
    <cfRule type="expression" dxfId="1654" priority="150" stopIfTrue="1">
      <formula>AND(NOT(ISBLANK(BS$8)),BS17&lt;BS$9,NOT(ISBLANK(BS17)))</formula>
    </cfRule>
  </conditionalFormatting>
  <conditionalFormatting sqref="BS24">
    <cfRule type="expression" dxfId="1653" priority="147" stopIfTrue="1">
      <formula>AND(NOT(ISBLANK(BS$8)),BS24&gt;BS$8)</formula>
    </cfRule>
    <cfRule type="expression" dxfId="1652" priority="148" stopIfTrue="1">
      <formula>AND(NOT(ISBLANK(BS$8)),BS24&lt;BS$9,NOT(ISBLANK(BS24)))</formula>
    </cfRule>
  </conditionalFormatting>
  <conditionalFormatting sqref="BS31">
    <cfRule type="expression" dxfId="1651" priority="145" stopIfTrue="1">
      <formula>AND(NOT(ISBLANK(BS$8)),BS31&gt;BS$8)</formula>
    </cfRule>
    <cfRule type="expression" dxfId="1650" priority="146" stopIfTrue="1">
      <formula>AND(NOT(ISBLANK(BS$8)),BS31&lt;BS$9,NOT(ISBLANK(BS31)))</formula>
    </cfRule>
  </conditionalFormatting>
  <conditionalFormatting sqref="BS38">
    <cfRule type="expression" dxfId="1649" priority="143" stopIfTrue="1">
      <formula>AND(NOT(ISBLANK(BS$8)),BS38&gt;BS$8)</formula>
    </cfRule>
    <cfRule type="expression" dxfId="1648" priority="144" stopIfTrue="1">
      <formula>AND(NOT(ISBLANK(BS$8)),BS38&lt;BS$9,NOT(ISBLANK(BS38)))</formula>
    </cfRule>
  </conditionalFormatting>
  <conditionalFormatting sqref="BV17">
    <cfRule type="expression" dxfId="1647" priority="133" stopIfTrue="1">
      <formula>AND(NOT(ISBLANK(BV$8)),BV17&gt;BV$8)</formula>
    </cfRule>
    <cfRule type="expression" dxfId="1646" priority="134" stopIfTrue="1">
      <formula>AND(NOT(ISBLANK(BV$8)),BV17&lt;BV$9,NOT(ISBLANK(BV17)))</formula>
    </cfRule>
  </conditionalFormatting>
  <conditionalFormatting sqref="BV24">
    <cfRule type="expression" dxfId="1645" priority="131" stopIfTrue="1">
      <formula>AND(NOT(ISBLANK(BV$8)),BV24&gt;BV$8)</formula>
    </cfRule>
    <cfRule type="expression" dxfId="1644" priority="132" stopIfTrue="1">
      <formula>AND(NOT(ISBLANK(BV$8)),BV24&lt;BV$9,NOT(ISBLANK(BV24)))</formula>
    </cfRule>
  </conditionalFormatting>
  <conditionalFormatting sqref="BV31">
    <cfRule type="expression" dxfId="1643" priority="129" stopIfTrue="1">
      <formula>AND(NOT(ISBLANK(BV$8)),BV31&gt;BV$8)</formula>
    </cfRule>
    <cfRule type="expression" dxfId="1642" priority="130" stopIfTrue="1">
      <formula>AND(NOT(ISBLANK(BV$8)),BV31&lt;BV$9,NOT(ISBLANK(BV31)))</formula>
    </cfRule>
  </conditionalFormatting>
  <conditionalFormatting sqref="BV38">
    <cfRule type="expression" dxfId="1641" priority="127" stopIfTrue="1">
      <formula>AND(NOT(ISBLANK(BV$8)),BV38&gt;BV$8)</formula>
    </cfRule>
    <cfRule type="expression" dxfId="1640" priority="128" stopIfTrue="1">
      <formula>AND(NOT(ISBLANK(BV$8)),BV38&lt;BV$9,NOT(ISBLANK(BV38)))</formula>
    </cfRule>
  </conditionalFormatting>
  <conditionalFormatting sqref="BU17">
    <cfRule type="expression" dxfId="1639" priority="125" stopIfTrue="1">
      <formula>AND(NOT(ISBLANK(BU$8)),BU17&gt;BU$8)</formula>
    </cfRule>
    <cfRule type="expression" dxfId="1638" priority="126" stopIfTrue="1">
      <formula>AND(NOT(ISBLANK(BU$8)),BU17&lt;BU$9,NOT(ISBLANK(BU17)))</formula>
    </cfRule>
  </conditionalFormatting>
  <conditionalFormatting sqref="BU24">
    <cfRule type="expression" dxfId="1637" priority="123" stopIfTrue="1">
      <formula>AND(NOT(ISBLANK(BU$8)),BU24&gt;BU$8)</formula>
    </cfRule>
    <cfRule type="expression" dxfId="1636" priority="124" stopIfTrue="1">
      <formula>AND(NOT(ISBLANK(BU$8)),BU24&lt;BU$9,NOT(ISBLANK(BU24)))</formula>
    </cfRule>
  </conditionalFormatting>
  <conditionalFormatting sqref="BU31">
    <cfRule type="expression" dxfId="1635" priority="121" stopIfTrue="1">
      <formula>AND(NOT(ISBLANK(BU$8)),BU31&gt;BU$8)</formula>
    </cfRule>
    <cfRule type="expression" dxfId="1634" priority="122" stopIfTrue="1">
      <formula>AND(NOT(ISBLANK(BU$8)),BU31&lt;BU$9,NOT(ISBLANK(BU31)))</formula>
    </cfRule>
  </conditionalFormatting>
  <conditionalFormatting sqref="BU38">
    <cfRule type="expression" dxfId="1633" priority="119" stopIfTrue="1">
      <formula>AND(NOT(ISBLANK(BU$8)),BU38&gt;BU$8)</formula>
    </cfRule>
    <cfRule type="expression" dxfId="1632" priority="120" stopIfTrue="1">
      <formula>AND(NOT(ISBLANK(BU$8)),BU38&lt;BU$9,NOT(ISBLANK(BU38)))</formula>
    </cfRule>
  </conditionalFormatting>
  <conditionalFormatting sqref="BX17">
    <cfRule type="expression" dxfId="1631" priority="117" stopIfTrue="1">
      <formula>AND(NOT(ISBLANK(BX$8)),BX17&gt;BX$8)</formula>
    </cfRule>
    <cfRule type="expression" dxfId="1630" priority="118" stopIfTrue="1">
      <formula>AND(NOT(ISBLANK(BX$8)),BX17&lt;BX$9,NOT(ISBLANK(BX17)))</formula>
    </cfRule>
  </conditionalFormatting>
  <conditionalFormatting sqref="BX24">
    <cfRule type="expression" dxfId="1629" priority="115" stopIfTrue="1">
      <formula>AND(NOT(ISBLANK(BX$8)),BX24&gt;BX$8)</formula>
    </cfRule>
    <cfRule type="expression" dxfId="1628" priority="116" stopIfTrue="1">
      <formula>AND(NOT(ISBLANK(BX$8)),BX24&lt;BX$9,NOT(ISBLANK(BX24)))</formula>
    </cfRule>
  </conditionalFormatting>
  <conditionalFormatting sqref="BX31">
    <cfRule type="expression" dxfId="1627" priority="113" stopIfTrue="1">
      <formula>AND(NOT(ISBLANK(BX$8)),BX31&gt;BX$8)</formula>
    </cfRule>
    <cfRule type="expression" dxfId="1626" priority="114" stopIfTrue="1">
      <formula>AND(NOT(ISBLANK(BX$8)),BX31&lt;BX$9,NOT(ISBLANK(BX31)))</formula>
    </cfRule>
  </conditionalFormatting>
  <conditionalFormatting sqref="BX38">
    <cfRule type="expression" dxfId="1625" priority="111" stopIfTrue="1">
      <formula>AND(NOT(ISBLANK(BX$8)),BX38&gt;BX$8)</formula>
    </cfRule>
    <cfRule type="expression" dxfId="1624" priority="112" stopIfTrue="1">
      <formula>AND(NOT(ISBLANK(BX$8)),BX38&lt;BX$9,NOT(ISBLANK(BX38)))</formula>
    </cfRule>
  </conditionalFormatting>
  <conditionalFormatting sqref="BZ17">
    <cfRule type="expression" dxfId="1623" priority="109" stopIfTrue="1">
      <formula>AND(NOT(ISBLANK(BZ$8)),BZ17&gt;BZ$8)</formula>
    </cfRule>
    <cfRule type="expression" dxfId="1622" priority="110" stopIfTrue="1">
      <formula>AND(NOT(ISBLANK(BZ$8)),BZ17&lt;BZ$9,NOT(ISBLANK(BZ17)))</formula>
    </cfRule>
  </conditionalFormatting>
  <conditionalFormatting sqref="CB17">
    <cfRule type="expression" dxfId="1621" priority="107" stopIfTrue="1">
      <formula>AND(NOT(ISBLANK(CB$8)),CB17&gt;CB$8)</formula>
    </cfRule>
    <cfRule type="expression" dxfId="1620" priority="108" stopIfTrue="1">
      <formula>AND(NOT(ISBLANK(CB$8)),CB17&lt;CB$9,NOT(ISBLANK(CB17)))</formula>
    </cfRule>
  </conditionalFormatting>
  <conditionalFormatting sqref="CD17">
    <cfRule type="expression" dxfId="1619" priority="105" stopIfTrue="1">
      <formula>AND(NOT(ISBLANK(CD$8)),CD17&gt;CD$8)</formula>
    </cfRule>
    <cfRule type="expression" dxfId="1618" priority="106" stopIfTrue="1">
      <formula>AND(NOT(ISBLANK(CD$8)),CD17&lt;CD$9,NOT(ISBLANK(CD17)))</formula>
    </cfRule>
  </conditionalFormatting>
  <conditionalFormatting sqref="CF17">
    <cfRule type="expression" dxfId="1617" priority="103" stopIfTrue="1">
      <formula>AND(NOT(ISBLANK(CF$8)),CF17&gt;CF$8)</formula>
    </cfRule>
    <cfRule type="expression" dxfId="1616" priority="104" stopIfTrue="1">
      <formula>AND(NOT(ISBLANK(CF$8)),CF17&lt;CF$9,NOT(ISBLANK(CF17)))</formula>
    </cfRule>
  </conditionalFormatting>
  <conditionalFormatting sqref="CH17">
    <cfRule type="expression" dxfId="1615" priority="101" stopIfTrue="1">
      <formula>AND(NOT(ISBLANK(CH$8)),CH17&gt;CH$8)</formula>
    </cfRule>
    <cfRule type="expression" dxfId="1614" priority="102" stopIfTrue="1">
      <formula>AND(NOT(ISBLANK(CH$8)),CH17&lt;CH$9,NOT(ISBLANK(CH17)))</formula>
    </cfRule>
  </conditionalFormatting>
  <conditionalFormatting sqref="CJ17">
    <cfRule type="expression" dxfId="1613" priority="99" stopIfTrue="1">
      <formula>AND(NOT(ISBLANK(CJ$8)),CJ17&gt;CJ$8)</formula>
    </cfRule>
    <cfRule type="expression" dxfId="1612" priority="100" stopIfTrue="1">
      <formula>AND(NOT(ISBLANK(CJ$8)),CJ17&lt;CJ$9,NOT(ISBLANK(CJ17)))</formula>
    </cfRule>
  </conditionalFormatting>
  <conditionalFormatting sqref="CL17">
    <cfRule type="expression" dxfId="1611" priority="97" stopIfTrue="1">
      <formula>AND(NOT(ISBLANK(CL$8)),CL17&gt;CL$8)</formula>
    </cfRule>
    <cfRule type="expression" dxfId="1610" priority="98" stopIfTrue="1">
      <formula>AND(NOT(ISBLANK(CL$8)),CL17&lt;CL$9,NOT(ISBLANK(CL17)))</formula>
    </cfRule>
  </conditionalFormatting>
  <conditionalFormatting sqref="CN17">
    <cfRule type="expression" dxfId="1609" priority="95" stopIfTrue="1">
      <formula>AND(NOT(ISBLANK(CN$8)),CN17&gt;CN$8)</formula>
    </cfRule>
    <cfRule type="expression" dxfId="1608" priority="96" stopIfTrue="1">
      <formula>AND(NOT(ISBLANK(CN$8)),CN17&lt;CN$9,NOT(ISBLANK(CN17)))</formula>
    </cfRule>
  </conditionalFormatting>
  <conditionalFormatting sqref="CP17">
    <cfRule type="expression" dxfId="1607" priority="93" stopIfTrue="1">
      <formula>AND(NOT(ISBLANK(CP$8)),CP17&gt;CP$8)</formula>
    </cfRule>
    <cfRule type="expression" dxfId="1606" priority="94" stopIfTrue="1">
      <formula>AND(NOT(ISBLANK(CP$8)),CP17&lt;CP$9,NOT(ISBLANK(CP17)))</formula>
    </cfRule>
  </conditionalFormatting>
  <conditionalFormatting sqref="CR17">
    <cfRule type="expression" dxfId="1605" priority="91" stopIfTrue="1">
      <formula>AND(NOT(ISBLANK(CR$8)),CR17&gt;CR$8)</formula>
    </cfRule>
    <cfRule type="expression" dxfId="1604" priority="92" stopIfTrue="1">
      <formula>AND(NOT(ISBLANK(CR$8)),CR17&lt;CR$9,NOT(ISBLANK(CR17)))</formula>
    </cfRule>
  </conditionalFormatting>
  <conditionalFormatting sqref="CT17">
    <cfRule type="expression" dxfId="1603" priority="89" stopIfTrue="1">
      <formula>AND(NOT(ISBLANK(CT$8)),CT17&gt;CT$8)</formula>
    </cfRule>
    <cfRule type="expression" dxfId="1602" priority="90" stopIfTrue="1">
      <formula>AND(NOT(ISBLANK(CT$8)),CT17&lt;CT$9,NOT(ISBLANK(CT17)))</formula>
    </cfRule>
  </conditionalFormatting>
  <conditionalFormatting sqref="CV17">
    <cfRule type="expression" dxfId="1601" priority="87" stopIfTrue="1">
      <formula>AND(NOT(ISBLANK(CV$8)),CV17&gt;CV$8)</formula>
    </cfRule>
    <cfRule type="expression" dxfId="1600" priority="88" stopIfTrue="1">
      <formula>AND(NOT(ISBLANK(CV$8)),CV17&lt;CV$9,NOT(ISBLANK(CV17)))</formula>
    </cfRule>
  </conditionalFormatting>
  <conditionalFormatting sqref="CX17">
    <cfRule type="expression" dxfId="1599" priority="85" stopIfTrue="1">
      <formula>AND(NOT(ISBLANK(CX$8)),CX17&gt;CX$8)</formula>
    </cfRule>
    <cfRule type="expression" dxfId="1598" priority="86" stopIfTrue="1">
      <formula>AND(NOT(ISBLANK(CX$8)),CX17&lt;CX$9,NOT(ISBLANK(CX17)))</formula>
    </cfRule>
  </conditionalFormatting>
  <conditionalFormatting sqref="CZ17">
    <cfRule type="expression" dxfId="1597" priority="83" stopIfTrue="1">
      <formula>AND(NOT(ISBLANK(CZ$8)),CZ17&gt;CZ$8)</formula>
    </cfRule>
    <cfRule type="expression" dxfId="1596" priority="84" stopIfTrue="1">
      <formula>AND(NOT(ISBLANK(CZ$8)),CZ17&lt;CZ$9,NOT(ISBLANK(CZ17)))</formula>
    </cfRule>
  </conditionalFormatting>
  <conditionalFormatting sqref="DB17">
    <cfRule type="expression" dxfId="1595" priority="81" stopIfTrue="1">
      <formula>AND(NOT(ISBLANK(DB$8)),DB17&gt;DB$8)</formula>
    </cfRule>
    <cfRule type="expression" dxfId="1594" priority="82" stopIfTrue="1">
      <formula>AND(NOT(ISBLANK(DB$8)),DB17&lt;DB$9,NOT(ISBLANK(DB17)))</formula>
    </cfRule>
  </conditionalFormatting>
  <conditionalFormatting sqref="DD17">
    <cfRule type="expression" dxfId="1593" priority="79" stopIfTrue="1">
      <formula>AND(NOT(ISBLANK(DD$8)),DD17&gt;DD$8)</formula>
    </cfRule>
    <cfRule type="expression" dxfId="1592" priority="80" stopIfTrue="1">
      <formula>AND(NOT(ISBLANK(DD$8)),DD17&lt;DD$9,NOT(ISBLANK(DD17)))</formula>
    </cfRule>
  </conditionalFormatting>
  <conditionalFormatting sqref="DF17">
    <cfRule type="expression" dxfId="1591" priority="77" stopIfTrue="1">
      <formula>AND(NOT(ISBLANK(DF$8)),DF17&gt;DF$8)</formula>
    </cfRule>
    <cfRule type="expression" dxfId="1590" priority="78" stopIfTrue="1">
      <formula>AND(NOT(ISBLANK(DF$8)),DF17&lt;DF$9,NOT(ISBLANK(DF17)))</formula>
    </cfRule>
  </conditionalFormatting>
  <conditionalFormatting sqref="DH17">
    <cfRule type="expression" dxfId="1589" priority="75" stopIfTrue="1">
      <formula>AND(NOT(ISBLANK(DH$8)),DH17&gt;DH$8)</formula>
    </cfRule>
    <cfRule type="expression" dxfId="1588" priority="76" stopIfTrue="1">
      <formula>AND(NOT(ISBLANK(DH$8)),DH17&lt;DH$9,NOT(ISBLANK(DH17)))</formula>
    </cfRule>
  </conditionalFormatting>
  <conditionalFormatting sqref="DJ17">
    <cfRule type="expression" dxfId="1587" priority="73" stopIfTrue="1">
      <formula>AND(NOT(ISBLANK(DJ$8)),DJ17&gt;DJ$8)</formula>
    </cfRule>
    <cfRule type="expression" dxfId="1586" priority="74" stopIfTrue="1">
      <formula>AND(NOT(ISBLANK(DJ$8)),DJ17&lt;DJ$9,NOT(ISBLANK(DJ17)))</formula>
    </cfRule>
  </conditionalFormatting>
  <conditionalFormatting sqref="DL17">
    <cfRule type="expression" dxfId="1585" priority="71" stopIfTrue="1">
      <formula>AND(NOT(ISBLANK(DL$8)),DL17&gt;DL$8)</formula>
    </cfRule>
    <cfRule type="expression" dxfId="1584" priority="72" stopIfTrue="1">
      <formula>AND(NOT(ISBLANK(DL$8)),DL17&lt;DL$9,NOT(ISBLANK(DL17)))</formula>
    </cfRule>
  </conditionalFormatting>
  <conditionalFormatting sqref="DN17">
    <cfRule type="expression" dxfId="1583" priority="69" stopIfTrue="1">
      <formula>AND(NOT(ISBLANK(DN$8)),DN17&gt;DN$8)</formula>
    </cfRule>
    <cfRule type="expression" dxfId="1582" priority="70" stopIfTrue="1">
      <formula>AND(NOT(ISBLANK(DN$8)),DN17&lt;DN$9,NOT(ISBLANK(DN17)))</formula>
    </cfRule>
  </conditionalFormatting>
  <conditionalFormatting sqref="DP17">
    <cfRule type="expression" dxfId="1581" priority="67" stopIfTrue="1">
      <formula>AND(NOT(ISBLANK(DP$8)),DP17&gt;DP$8)</formula>
    </cfRule>
    <cfRule type="expression" dxfId="1580" priority="68" stopIfTrue="1">
      <formula>AND(NOT(ISBLANK(DP$8)),DP17&lt;DP$9,NOT(ISBLANK(DP17)))</formula>
    </cfRule>
  </conditionalFormatting>
  <conditionalFormatting sqref="DR17">
    <cfRule type="expression" dxfId="1579" priority="65" stopIfTrue="1">
      <formula>AND(NOT(ISBLANK(DR$8)),DR17&gt;DR$8)</formula>
    </cfRule>
    <cfRule type="expression" dxfId="1578" priority="66" stopIfTrue="1">
      <formula>AND(NOT(ISBLANK(DR$8)),DR17&lt;DR$9,NOT(ISBLANK(DR17)))</formula>
    </cfRule>
  </conditionalFormatting>
  <conditionalFormatting sqref="DT17">
    <cfRule type="expression" dxfId="1577" priority="63" stopIfTrue="1">
      <formula>AND(NOT(ISBLANK(DT$8)),DT17&gt;DT$8)</formula>
    </cfRule>
    <cfRule type="expression" dxfId="1576" priority="64" stopIfTrue="1">
      <formula>AND(NOT(ISBLANK(DT$8)),DT17&lt;DT$9,NOT(ISBLANK(DT17)))</formula>
    </cfRule>
  </conditionalFormatting>
  <conditionalFormatting sqref="DS17">
    <cfRule type="expression" dxfId="1575" priority="61" stopIfTrue="1">
      <formula>AND(NOT(ISBLANK(DS$8)),DS17&gt;DS$8)</formula>
    </cfRule>
    <cfRule type="expression" dxfId="1574" priority="62" stopIfTrue="1">
      <formula>AND(NOT(ISBLANK(DS$8)),DS17&lt;DS$9,NOT(ISBLANK(DS17)))</formula>
    </cfRule>
  </conditionalFormatting>
  <conditionalFormatting sqref="DQ17">
    <cfRule type="expression" dxfId="1573" priority="59" stopIfTrue="1">
      <formula>AND(NOT(ISBLANK(DQ$8)),DQ17&gt;DQ$8)</formula>
    </cfRule>
    <cfRule type="expression" dxfId="1572" priority="60" stopIfTrue="1">
      <formula>AND(NOT(ISBLANK(DQ$8)),DQ17&lt;DQ$9,NOT(ISBLANK(DQ17)))</formula>
    </cfRule>
  </conditionalFormatting>
  <conditionalFormatting sqref="DO17">
    <cfRule type="expression" dxfId="1571" priority="57" stopIfTrue="1">
      <formula>AND(NOT(ISBLANK(DO$8)),DO17&gt;DO$8)</formula>
    </cfRule>
    <cfRule type="expression" dxfId="1570" priority="58" stopIfTrue="1">
      <formula>AND(NOT(ISBLANK(DO$8)),DO17&lt;DO$9,NOT(ISBLANK(DO17)))</formula>
    </cfRule>
  </conditionalFormatting>
  <conditionalFormatting sqref="DM17">
    <cfRule type="expression" dxfId="1569" priority="55" stopIfTrue="1">
      <formula>AND(NOT(ISBLANK(DM$8)),DM17&gt;DM$8)</formula>
    </cfRule>
    <cfRule type="expression" dxfId="1568" priority="56" stopIfTrue="1">
      <formula>AND(NOT(ISBLANK(DM$8)),DM17&lt;DM$9,NOT(ISBLANK(DM17)))</formula>
    </cfRule>
  </conditionalFormatting>
  <conditionalFormatting sqref="DK17">
    <cfRule type="expression" dxfId="1567" priority="53" stopIfTrue="1">
      <formula>AND(NOT(ISBLANK(DK$8)),DK17&gt;DK$8)</formula>
    </cfRule>
    <cfRule type="expression" dxfId="1566" priority="54" stopIfTrue="1">
      <formula>AND(NOT(ISBLANK(DK$8)),DK17&lt;DK$9,NOT(ISBLANK(DK17)))</formula>
    </cfRule>
  </conditionalFormatting>
  <conditionalFormatting sqref="DI17">
    <cfRule type="expression" dxfId="1565" priority="51" stopIfTrue="1">
      <formula>AND(NOT(ISBLANK(DI$8)),DI17&gt;DI$8)</formula>
    </cfRule>
    <cfRule type="expression" dxfId="1564" priority="52" stopIfTrue="1">
      <formula>AND(NOT(ISBLANK(DI$8)),DI17&lt;DI$9,NOT(ISBLANK(DI17)))</formula>
    </cfRule>
  </conditionalFormatting>
  <conditionalFormatting sqref="DG17">
    <cfRule type="expression" dxfId="1563" priority="49" stopIfTrue="1">
      <formula>AND(NOT(ISBLANK(DG$8)),DG17&gt;DG$8)</formula>
    </cfRule>
    <cfRule type="expression" dxfId="1562" priority="50" stopIfTrue="1">
      <formula>AND(NOT(ISBLANK(DG$8)),DG17&lt;DG$9,NOT(ISBLANK(DG17)))</formula>
    </cfRule>
  </conditionalFormatting>
  <conditionalFormatting sqref="DE17">
    <cfRule type="expression" dxfId="1561" priority="47" stopIfTrue="1">
      <formula>AND(NOT(ISBLANK(DE$8)),DE17&gt;DE$8)</formula>
    </cfRule>
    <cfRule type="expression" dxfId="1560" priority="48" stopIfTrue="1">
      <formula>AND(NOT(ISBLANK(DE$8)),DE17&lt;DE$9,NOT(ISBLANK(DE17)))</formula>
    </cfRule>
  </conditionalFormatting>
  <conditionalFormatting sqref="DC17">
    <cfRule type="expression" dxfId="1559" priority="45" stopIfTrue="1">
      <formula>AND(NOT(ISBLANK(DC$8)),DC17&gt;DC$8)</formula>
    </cfRule>
    <cfRule type="expression" dxfId="1558" priority="46" stopIfTrue="1">
      <formula>AND(NOT(ISBLANK(DC$8)),DC17&lt;DC$9,NOT(ISBLANK(DC17)))</formula>
    </cfRule>
  </conditionalFormatting>
  <conditionalFormatting sqref="DA17">
    <cfRule type="expression" dxfId="1557" priority="43" stopIfTrue="1">
      <formula>AND(NOT(ISBLANK(DA$8)),DA17&gt;DA$8)</formula>
    </cfRule>
    <cfRule type="expression" dxfId="1556" priority="44" stopIfTrue="1">
      <formula>AND(NOT(ISBLANK(DA$8)),DA17&lt;DA$9,NOT(ISBLANK(DA17)))</formula>
    </cfRule>
  </conditionalFormatting>
  <conditionalFormatting sqref="CY17">
    <cfRule type="expression" dxfId="1555" priority="41" stopIfTrue="1">
      <formula>AND(NOT(ISBLANK(CY$8)),CY17&gt;CY$8)</formula>
    </cfRule>
    <cfRule type="expression" dxfId="1554" priority="42" stopIfTrue="1">
      <formula>AND(NOT(ISBLANK(CY$8)),CY17&lt;CY$9,NOT(ISBLANK(CY17)))</formula>
    </cfRule>
  </conditionalFormatting>
  <conditionalFormatting sqref="CW17">
    <cfRule type="expression" dxfId="1553" priority="39" stopIfTrue="1">
      <formula>AND(NOT(ISBLANK(CW$8)),CW17&gt;CW$8)</formula>
    </cfRule>
    <cfRule type="expression" dxfId="1552" priority="40" stopIfTrue="1">
      <formula>AND(NOT(ISBLANK(CW$8)),CW17&lt;CW$9,NOT(ISBLANK(CW17)))</formula>
    </cfRule>
  </conditionalFormatting>
  <conditionalFormatting sqref="CU17">
    <cfRule type="expression" dxfId="1551" priority="37" stopIfTrue="1">
      <formula>AND(NOT(ISBLANK(CU$8)),CU17&gt;CU$8)</formula>
    </cfRule>
    <cfRule type="expression" dxfId="1550" priority="38" stopIfTrue="1">
      <formula>AND(NOT(ISBLANK(CU$8)),CU17&lt;CU$9,NOT(ISBLANK(CU17)))</formula>
    </cfRule>
  </conditionalFormatting>
  <conditionalFormatting sqref="CS17">
    <cfRule type="expression" dxfId="1549" priority="35" stopIfTrue="1">
      <formula>AND(NOT(ISBLANK(CS$8)),CS17&gt;CS$8)</formula>
    </cfRule>
    <cfRule type="expression" dxfId="1548" priority="36" stopIfTrue="1">
      <formula>AND(NOT(ISBLANK(CS$8)),CS17&lt;CS$9,NOT(ISBLANK(CS17)))</formula>
    </cfRule>
  </conditionalFormatting>
  <conditionalFormatting sqref="CQ17">
    <cfRule type="expression" dxfId="1547" priority="33" stopIfTrue="1">
      <formula>AND(NOT(ISBLANK(CQ$8)),CQ17&gt;CQ$8)</formula>
    </cfRule>
    <cfRule type="expression" dxfId="1546" priority="34" stopIfTrue="1">
      <formula>AND(NOT(ISBLANK(CQ$8)),CQ17&lt;CQ$9,NOT(ISBLANK(CQ17)))</formula>
    </cfRule>
  </conditionalFormatting>
  <conditionalFormatting sqref="CO17">
    <cfRule type="expression" dxfId="1545" priority="31" stopIfTrue="1">
      <formula>AND(NOT(ISBLANK(CO$8)),CO17&gt;CO$8)</formula>
    </cfRule>
    <cfRule type="expression" dxfId="1544" priority="32" stopIfTrue="1">
      <formula>AND(NOT(ISBLANK(CO$8)),CO17&lt;CO$9,NOT(ISBLANK(CO17)))</formula>
    </cfRule>
  </conditionalFormatting>
  <conditionalFormatting sqref="CM17">
    <cfRule type="expression" dxfId="1543" priority="29" stopIfTrue="1">
      <formula>AND(NOT(ISBLANK(CM$8)),CM17&gt;CM$8)</formula>
    </cfRule>
    <cfRule type="expression" dxfId="1542" priority="30" stopIfTrue="1">
      <formula>AND(NOT(ISBLANK(CM$8)),CM17&lt;CM$9,NOT(ISBLANK(CM17)))</formula>
    </cfRule>
  </conditionalFormatting>
  <conditionalFormatting sqref="CK17">
    <cfRule type="expression" dxfId="1541" priority="27" stopIfTrue="1">
      <formula>AND(NOT(ISBLANK(CK$8)),CK17&gt;CK$8)</formula>
    </cfRule>
    <cfRule type="expression" dxfId="1540" priority="28" stopIfTrue="1">
      <formula>AND(NOT(ISBLANK(CK$8)),CK17&lt;CK$9,NOT(ISBLANK(CK17)))</formula>
    </cfRule>
  </conditionalFormatting>
  <conditionalFormatting sqref="CI17">
    <cfRule type="expression" dxfId="1539" priority="25" stopIfTrue="1">
      <formula>AND(NOT(ISBLANK(CI$8)),CI17&gt;CI$8)</formula>
    </cfRule>
    <cfRule type="expression" dxfId="1538" priority="26" stopIfTrue="1">
      <formula>AND(NOT(ISBLANK(CI$8)),CI17&lt;CI$9,NOT(ISBLANK(CI17)))</formula>
    </cfRule>
  </conditionalFormatting>
  <conditionalFormatting sqref="CG17">
    <cfRule type="expression" dxfId="1537" priority="23" stopIfTrue="1">
      <formula>AND(NOT(ISBLANK(CG$8)),CG17&gt;CG$8)</formula>
    </cfRule>
    <cfRule type="expression" dxfId="1536" priority="24" stopIfTrue="1">
      <formula>AND(NOT(ISBLANK(CG$8)),CG17&lt;CG$9,NOT(ISBLANK(CG17)))</formula>
    </cfRule>
  </conditionalFormatting>
  <conditionalFormatting sqref="CE17">
    <cfRule type="expression" dxfId="1535" priority="21" stopIfTrue="1">
      <formula>AND(NOT(ISBLANK(CE$8)),CE17&gt;CE$8)</formula>
    </cfRule>
    <cfRule type="expression" dxfId="1534" priority="22" stopIfTrue="1">
      <formula>AND(NOT(ISBLANK(CE$8)),CE17&lt;CE$9,NOT(ISBLANK(CE17)))</formula>
    </cfRule>
  </conditionalFormatting>
  <conditionalFormatting sqref="CC17">
    <cfRule type="expression" dxfId="1533" priority="19" stopIfTrue="1">
      <formula>AND(NOT(ISBLANK(CC$8)),CC17&gt;CC$8)</formula>
    </cfRule>
    <cfRule type="expression" dxfId="1532" priority="20" stopIfTrue="1">
      <formula>AND(NOT(ISBLANK(CC$8)),CC17&lt;CC$9,NOT(ISBLANK(CC17)))</formula>
    </cfRule>
  </conditionalFormatting>
  <conditionalFormatting sqref="CA17">
    <cfRule type="expression" dxfId="1531" priority="17" stopIfTrue="1">
      <formula>AND(NOT(ISBLANK(CA$8)),CA17&gt;CA$8)</formula>
    </cfRule>
    <cfRule type="expression" dxfId="1530" priority="18" stopIfTrue="1">
      <formula>AND(NOT(ISBLANK(CA$8)),CA17&lt;CA$9,NOT(ISBLANK(CA17)))</formula>
    </cfRule>
  </conditionalFormatting>
  <conditionalFormatting sqref="BY17">
    <cfRule type="expression" dxfId="1529" priority="15" stopIfTrue="1">
      <formula>AND(NOT(ISBLANK(BY$8)),BY17&gt;BY$8)</formula>
    </cfRule>
    <cfRule type="expression" dxfId="1528" priority="16" stopIfTrue="1">
      <formula>AND(NOT(ISBLANK(BY$8)),BY17&lt;BY$9,NOT(ISBLANK(BY17)))</formula>
    </cfRule>
  </conditionalFormatting>
  <conditionalFormatting sqref="BO17:BO22">
    <cfRule type="expression" dxfId="1527" priority="7" stopIfTrue="1">
      <formula>AND(NOT(ISBLANK(BO$8)),BO17&gt;BO$8)</formula>
    </cfRule>
    <cfRule type="expression" dxfId="1526" priority="8" stopIfTrue="1">
      <formula>AND(NOT(ISBLANK(BO$8)),BO17&lt;BO$9,NOT(ISBLANK(BO17)))</formula>
    </cfRule>
  </conditionalFormatting>
  <conditionalFormatting sqref="BO24:BO29">
    <cfRule type="expression" dxfId="1525" priority="5" stopIfTrue="1">
      <formula>AND(NOT(ISBLANK(BO$8)),BO24&gt;BO$8)</formula>
    </cfRule>
    <cfRule type="expression" dxfId="1524" priority="6" stopIfTrue="1">
      <formula>AND(NOT(ISBLANK(BO$8)),BO24&lt;BO$9,NOT(ISBLANK(BO24)))</formula>
    </cfRule>
  </conditionalFormatting>
  <conditionalFormatting sqref="BO31:BO36">
    <cfRule type="expression" dxfId="1523" priority="3" stopIfTrue="1">
      <formula>AND(NOT(ISBLANK(BO$8)),BO31&gt;BO$8)</formula>
    </cfRule>
    <cfRule type="expression" dxfId="1522" priority="4" stopIfTrue="1">
      <formula>AND(NOT(ISBLANK(BO$8)),BO31&lt;BO$9,NOT(ISBLANK(BO31)))</formula>
    </cfRule>
  </conditionalFormatting>
  <conditionalFormatting sqref="BO38:BO43">
    <cfRule type="expression" dxfId="1521" priority="1" stopIfTrue="1">
      <formula>AND(NOT(ISBLANK(BO$8)),BO38&gt;BO$8)</formula>
    </cfRule>
    <cfRule type="expression" dxfId="1520" priority="2" stopIfTrue="1">
      <formula>AND(NOT(ISBLANK(BO$8)),BO38&lt;BO$9,NOT(ISBLANK(BO38)))</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xr:uid="{00000000-0002-0000-0400-000000000000}">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G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44140625" style="2" customWidth="1"/>
    <col min="2" max="2" width="11.33203125" style="2" customWidth="1"/>
    <col min="3" max="5" width="9.6640625" style="2" hidden="1" customWidth="1"/>
    <col min="6" max="6" width="18.6640625" style="2" hidden="1" customWidth="1"/>
    <col min="7" max="7" width="9.6640625" style="2" hidden="1" customWidth="1"/>
    <col min="8" max="8" width="18.6640625" style="2" hidden="1" customWidth="1"/>
    <col min="9" max="9" width="9.6640625" style="2" hidden="1" customWidth="1"/>
    <col min="10" max="10" width="18.6640625" style="2" hidden="1" customWidth="1"/>
    <col min="11" max="11" width="9.6640625" style="2" customWidth="1"/>
    <col min="12" max="12" width="18.6640625" style="2" customWidth="1"/>
    <col min="13" max="13" width="9.6640625" style="2" hidden="1" customWidth="1"/>
    <col min="14" max="14" width="18.6640625" style="2" hidden="1" customWidth="1"/>
    <col min="15" max="15" width="9.6640625" style="2" customWidth="1"/>
    <col min="16" max="16" width="18.6640625" style="2" customWidth="1"/>
    <col min="17" max="17" width="9.6640625" style="2" hidden="1" customWidth="1"/>
    <col min="18" max="18" width="18.6640625" style="2" hidden="1"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hidden="1" customWidth="1"/>
    <col min="30" max="30" width="18.6640625" style="2" hidden="1"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hidden="1" customWidth="1"/>
    <col min="46" max="46" width="18.6640625" style="2" hidden="1"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customWidth="1"/>
    <col min="58" max="58" width="18.6640625" style="2" customWidth="1"/>
    <col min="59" max="59" width="9.6640625" style="2" hidden="1" customWidth="1"/>
    <col min="60" max="60" width="18.6640625" style="2" hidden="1"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6384" width="9.109375" style="2"/>
  </cols>
  <sheetData>
    <row r="1" spans="1:137" x14ac:dyDescent="0.25">
      <c r="A1" s="87" t="s">
        <v>160</v>
      </c>
      <c r="B1" s="88" t="s">
        <v>280</v>
      </c>
      <c r="C1" s="20"/>
      <c r="D1" s="20"/>
      <c r="E1" s="20"/>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1" x14ac:dyDescent="0.25">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5">
      <c r="A3" s="73"/>
      <c r="B3" s="20"/>
      <c r="C3" s="20"/>
      <c r="D3" s="20"/>
      <c r="E3" s="20"/>
      <c r="F3" s="20"/>
      <c r="G3" s="72"/>
      <c r="H3" s="72"/>
      <c r="I3" s="72"/>
      <c r="J3" s="72"/>
      <c r="K3" s="20"/>
      <c r="L3" s="20"/>
      <c r="M3" s="20"/>
      <c r="N3" s="20"/>
      <c r="O3" s="20"/>
      <c r="P3" s="20"/>
      <c r="Q3" s="20"/>
      <c r="R3" s="20"/>
      <c r="S3" s="20"/>
      <c r="T3" s="20"/>
      <c r="U3" s="20"/>
      <c r="V3" s="20"/>
      <c r="W3" s="20" t="s">
        <v>273</v>
      </c>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5">
      <c r="A4" s="17"/>
      <c r="B4" s="83" t="s">
        <v>161</v>
      </c>
      <c r="C4" s="233">
        <v>7</v>
      </c>
      <c r="D4" s="234"/>
      <c r="E4" s="233">
        <v>13</v>
      </c>
      <c r="F4" s="234"/>
      <c r="G4" s="233">
        <v>14</v>
      </c>
      <c r="H4" s="234"/>
      <c r="I4" s="233">
        <v>15</v>
      </c>
      <c r="J4" s="234"/>
      <c r="K4" s="233">
        <v>16</v>
      </c>
      <c r="L4" s="234"/>
      <c r="M4" s="233">
        <v>19</v>
      </c>
      <c r="N4" s="234"/>
      <c r="O4" s="233">
        <v>20</v>
      </c>
      <c r="P4" s="234"/>
      <c r="Q4" s="233">
        <v>17</v>
      </c>
      <c r="R4" s="234"/>
      <c r="S4" s="233">
        <v>18</v>
      </c>
      <c r="T4" s="234"/>
      <c r="U4" s="233">
        <v>21</v>
      </c>
      <c r="V4" s="234"/>
      <c r="W4" s="233">
        <v>23</v>
      </c>
      <c r="X4" s="234"/>
      <c r="Y4" s="233">
        <v>24</v>
      </c>
      <c r="Z4" s="234"/>
      <c r="AA4" s="233">
        <v>25</v>
      </c>
      <c r="AB4" s="234"/>
      <c r="AC4" s="233">
        <v>29</v>
      </c>
      <c r="AD4" s="234"/>
      <c r="AE4" s="233">
        <v>38</v>
      </c>
      <c r="AF4" s="234"/>
      <c r="AG4" s="233">
        <v>33</v>
      </c>
      <c r="AH4" s="234"/>
      <c r="AI4" s="233">
        <v>31</v>
      </c>
      <c r="AJ4" s="234"/>
      <c r="AK4" s="233">
        <v>35</v>
      </c>
      <c r="AL4" s="234"/>
      <c r="AM4" s="233">
        <v>37</v>
      </c>
      <c r="AN4" s="234"/>
      <c r="AO4" s="233">
        <v>39</v>
      </c>
      <c r="AP4" s="234"/>
      <c r="AQ4" s="233">
        <v>43</v>
      </c>
      <c r="AR4" s="234"/>
      <c r="AS4" s="233">
        <v>44</v>
      </c>
      <c r="AT4" s="234"/>
      <c r="AU4" s="233">
        <v>45</v>
      </c>
      <c r="AV4" s="234"/>
      <c r="AW4" s="233">
        <v>40</v>
      </c>
      <c r="AX4" s="234"/>
      <c r="AY4" s="233">
        <v>42</v>
      </c>
      <c r="AZ4" s="234"/>
      <c r="BA4" s="233">
        <v>50</v>
      </c>
      <c r="BB4" s="234"/>
      <c r="BC4" s="233">
        <v>46</v>
      </c>
      <c r="BD4" s="234"/>
      <c r="BE4" s="233">
        <v>47</v>
      </c>
      <c r="BF4" s="234"/>
      <c r="BG4" s="233">
        <v>48</v>
      </c>
      <c r="BH4" s="234"/>
      <c r="BI4" s="233">
        <v>52</v>
      </c>
      <c r="BJ4" s="234"/>
      <c r="BK4" s="233">
        <v>53</v>
      </c>
      <c r="BL4" s="234"/>
      <c r="BM4" s="233">
        <v>61</v>
      </c>
      <c r="BN4" s="234"/>
      <c r="BO4" s="233">
        <v>54</v>
      </c>
      <c r="BP4" s="234"/>
      <c r="BQ4" s="233">
        <v>55</v>
      </c>
      <c r="BR4" s="234"/>
      <c r="BS4" s="233">
        <v>56</v>
      </c>
      <c r="BT4" s="234"/>
      <c r="BU4" s="233">
        <v>71</v>
      </c>
      <c r="BV4" s="234"/>
      <c r="BW4" s="233">
        <v>63</v>
      </c>
      <c r="BX4" s="234"/>
      <c r="BY4" s="233">
        <v>64</v>
      </c>
      <c r="BZ4" s="234"/>
      <c r="CA4" s="233">
        <v>65</v>
      </c>
      <c r="CB4" s="234"/>
      <c r="CC4" s="233">
        <v>66</v>
      </c>
      <c r="CD4" s="234"/>
      <c r="CE4" s="233">
        <v>67</v>
      </c>
      <c r="CF4" s="234"/>
      <c r="CG4" s="233">
        <v>68</v>
      </c>
      <c r="CH4" s="234"/>
      <c r="CI4" s="233">
        <v>69</v>
      </c>
      <c r="CJ4" s="234"/>
      <c r="CK4" s="233">
        <v>78</v>
      </c>
      <c r="CL4" s="234"/>
      <c r="CM4" s="233">
        <v>79</v>
      </c>
      <c r="CN4" s="234"/>
      <c r="CO4" s="233">
        <v>74</v>
      </c>
      <c r="CP4" s="234"/>
      <c r="CQ4" s="233">
        <v>82</v>
      </c>
      <c r="CR4" s="234"/>
      <c r="CS4" s="233">
        <v>72</v>
      </c>
      <c r="CT4" s="234"/>
      <c r="CU4" s="233">
        <v>76</v>
      </c>
      <c r="CV4" s="234"/>
      <c r="CW4" s="233">
        <v>83</v>
      </c>
      <c r="CX4" s="234"/>
      <c r="CY4" s="233">
        <v>73</v>
      </c>
      <c r="CZ4" s="234"/>
      <c r="DA4" s="233">
        <v>80</v>
      </c>
      <c r="DB4" s="234"/>
      <c r="DC4" s="233">
        <v>70</v>
      </c>
      <c r="DD4" s="234"/>
      <c r="DE4" s="233">
        <v>75</v>
      </c>
      <c r="DF4" s="234"/>
      <c r="DG4" s="233">
        <v>77</v>
      </c>
      <c r="DH4" s="234"/>
      <c r="DI4" s="233">
        <v>59</v>
      </c>
      <c r="DJ4" s="234"/>
      <c r="DK4" s="233">
        <v>81</v>
      </c>
      <c r="DL4" s="234"/>
      <c r="DM4" s="233">
        <v>62</v>
      </c>
      <c r="DN4" s="234"/>
      <c r="DO4" s="233">
        <v>84</v>
      </c>
      <c r="DP4" s="234"/>
      <c r="DQ4" s="233">
        <v>85</v>
      </c>
      <c r="DR4" s="234"/>
      <c r="DS4" s="233">
        <v>87</v>
      </c>
      <c r="DT4" s="234"/>
      <c r="DU4" s="233"/>
      <c r="DV4" s="234"/>
      <c r="DW4" s="19"/>
    </row>
    <row r="5" spans="1:137" s="1" customFormat="1" ht="25.5" customHeight="1" x14ac:dyDescent="0.25">
      <c r="A5" s="17"/>
      <c r="B5" s="18" t="s">
        <v>10</v>
      </c>
      <c r="C5" s="196" t="s">
        <v>137</v>
      </c>
      <c r="D5" s="197"/>
      <c r="E5" s="196" t="s">
        <v>97</v>
      </c>
      <c r="F5" s="197"/>
      <c r="G5" s="196" t="s">
        <v>98</v>
      </c>
      <c r="H5" s="197"/>
      <c r="I5" s="196" t="s">
        <v>100</v>
      </c>
      <c r="J5" s="197"/>
      <c r="K5" s="196" t="s">
        <v>99</v>
      </c>
      <c r="L5" s="197"/>
      <c r="M5" s="196" t="s">
        <v>103</v>
      </c>
      <c r="N5" s="197"/>
      <c r="O5" s="196" t="s">
        <v>104</v>
      </c>
      <c r="P5" s="197"/>
      <c r="Q5" s="196" t="s">
        <v>101</v>
      </c>
      <c r="R5" s="197"/>
      <c r="S5" s="196" t="s">
        <v>102</v>
      </c>
      <c r="T5" s="197"/>
      <c r="U5" s="196" t="s">
        <v>36</v>
      </c>
      <c r="V5" s="197"/>
      <c r="W5" s="196" t="s">
        <v>93</v>
      </c>
      <c r="X5" s="197"/>
      <c r="Y5" s="196" t="s">
        <v>166</v>
      </c>
      <c r="Z5" s="197"/>
      <c r="AA5" s="196" t="s">
        <v>195</v>
      </c>
      <c r="AB5" s="197"/>
      <c r="AC5" s="196" t="s">
        <v>196</v>
      </c>
      <c r="AD5" s="197"/>
      <c r="AE5" s="196" t="s">
        <v>17</v>
      </c>
      <c r="AF5" s="197"/>
      <c r="AG5" s="196" t="s">
        <v>197</v>
      </c>
      <c r="AH5" s="197"/>
      <c r="AI5" s="196" t="s">
        <v>164</v>
      </c>
      <c r="AJ5" s="197"/>
      <c r="AK5" s="196" t="s">
        <v>198</v>
      </c>
      <c r="AL5" s="197"/>
      <c r="AM5" s="196" t="s">
        <v>199</v>
      </c>
      <c r="AN5" s="197"/>
      <c r="AO5" s="196" t="s">
        <v>252</v>
      </c>
      <c r="AP5" s="197"/>
      <c r="AQ5" s="196" t="s">
        <v>241</v>
      </c>
      <c r="AR5" s="197"/>
      <c r="AS5" s="196" t="s">
        <v>107</v>
      </c>
      <c r="AT5" s="197"/>
      <c r="AU5" s="196" t="s">
        <v>108</v>
      </c>
      <c r="AV5" s="197"/>
      <c r="AW5" s="196" t="s">
        <v>94</v>
      </c>
      <c r="AX5" s="197"/>
      <c r="AY5" s="196" t="s">
        <v>248</v>
      </c>
      <c r="AZ5" s="197"/>
      <c r="BA5" s="196" t="s">
        <v>91</v>
      </c>
      <c r="BB5" s="197"/>
      <c r="BC5" s="196" t="s">
        <v>6</v>
      </c>
      <c r="BD5" s="197"/>
      <c r="BE5" s="196" t="s">
        <v>8</v>
      </c>
      <c r="BF5" s="197"/>
      <c r="BG5" s="196" t="s">
        <v>7</v>
      </c>
      <c r="BH5" s="197"/>
      <c r="BI5" s="196" t="s">
        <v>109</v>
      </c>
      <c r="BJ5" s="197"/>
      <c r="BK5" s="196" t="s">
        <v>203</v>
      </c>
      <c r="BL5" s="197"/>
      <c r="BM5" s="194" t="s">
        <v>228</v>
      </c>
      <c r="BN5" s="195"/>
      <c r="BO5" s="196" t="s">
        <v>88</v>
      </c>
      <c r="BP5" s="197"/>
      <c r="BQ5" s="196" t="s">
        <v>72</v>
      </c>
      <c r="BR5" s="197"/>
      <c r="BS5" s="196" t="s">
        <v>73</v>
      </c>
      <c r="BT5" s="197"/>
      <c r="BU5" s="196" t="s">
        <v>146</v>
      </c>
      <c r="BV5" s="197"/>
      <c r="BW5" s="196" t="s">
        <v>115</v>
      </c>
      <c r="BX5" s="197"/>
      <c r="BY5" s="196" t="s">
        <v>143</v>
      </c>
      <c r="BZ5" s="197"/>
      <c r="CA5" s="196" t="s">
        <v>140</v>
      </c>
      <c r="CB5" s="197"/>
      <c r="CC5" s="196" t="s">
        <v>139</v>
      </c>
      <c r="CD5" s="197"/>
      <c r="CE5" s="196" t="s">
        <v>141</v>
      </c>
      <c r="CF5" s="197"/>
      <c r="CG5" s="196" t="s">
        <v>142</v>
      </c>
      <c r="CH5" s="197"/>
      <c r="CI5" s="196" t="s">
        <v>144</v>
      </c>
      <c r="CJ5" s="197"/>
      <c r="CK5" s="196" t="s">
        <v>129</v>
      </c>
      <c r="CL5" s="197"/>
      <c r="CM5" s="196" t="s">
        <v>150</v>
      </c>
      <c r="CN5" s="197"/>
      <c r="CO5" s="196" t="s">
        <v>148</v>
      </c>
      <c r="CP5" s="197"/>
      <c r="CQ5" s="196" t="s">
        <v>56</v>
      </c>
      <c r="CR5" s="197"/>
      <c r="CS5" s="196" t="s">
        <v>147</v>
      </c>
      <c r="CT5" s="197"/>
      <c r="CU5" s="196" t="s">
        <v>218</v>
      </c>
      <c r="CV5" s="197"/>
      <c r="CW5" s="196" t="s">
        <v>152</v>
      </c>
      <c r="CX5" s="197"/>
      <c r="CY5" s="196" t="s">
        <v>125</v>
      </c>
      <c r="CZ5" s="197"/>
      <c r="DA5" s="196" t="s">
        <v>151</v>
      </c>
      <c r="DB5" s="197"/>
      <c r="DC5" s="196" t="s">
        <v>145</v>
      </c>
      <c r="DD5" s="197"/>
      <c r="DE5" s="196" t="s">
        <v>80</v>
      </c>
      <c r="DF5" s="197"/>
      <c r="DG5" s="196" t="s">
        <v>149</v>
      </c>
      <c r="DH5" s="197"/>
      <c r="DI5" s="196" t="s">
        <v>74</v>
      </c>
      <c r="DJ5" s="197"/>
      <c r="DK5" s="196" t="s">
        <v>219</v>
      </c>
      <c r="DL5" s="197"/>
      <c r="DM5" s="196" t="s">
        <v>114</v>
      </c>
      <c r="DN5" s="197"/>
      <c r="DO5" s="196" t="s">
        <v>153</v>
      </c>
      <c r="DP5" s="197"/>
      <c r="DQ5" s="196" t="s">
        <v>18</v>
      </c>
      <c r="DR5" s="197"/>
      <c r="DS5" s="196" t="s">
        <v>40</v>
      </c>
      <c r="DT5" s="197"/>
      <c r="DU5" s="231" t="s">
        <v>162</v>
      </c>
      <c r="DV5" s="232"/>
      <c r="DW5" s="19"/>
    </row>
    <row r="6" spans="1:137" s="1" customFormat="1" ht="17.25" customHeight="1" x14ac:dyDescent="0.25">
      <c r="A6" s="17"/>
      <c r="B6" s="18" t="s">
        <v>11</v>
      </c>
      <c r="C6" s="196" t="s">
        <v>2</v>
      </c>
      <c r="D6" s="197"/>
      <c r="E6" s="196" t="s">
        <v>70</v>
      </c>
      <c r="F6" s="197"/>
      <c r="G6" s="196" t="s">
        <v>70</v>
      </c>
      <c r="H6" s="197"/>
      <c r="I6" s="196"/>
      <c r="J6" s="197"/>
      <c r="K6" s="196" t="s">
        <v>163</v>
      </c>
      <c r="L6" s="197"/>
      <c r="M6" s="196" t="s">
        <v>3</v>
      </c>
      <c r="N6" s="197"/>
      <c r="O6" s="196" t="s">
        <v>3</v>
      </c>
      <c r="P6" s="197"/>
      <c r="Q6" s="196" t="s">
        <v>138</v>
      </c>
      <c r="R6" s="197" t="s">
        <v>39</v>
      </c>
      <c r="S6" s="196" t="s">
        <v>138</v>
      </c>
      <c r="T6" s="197" t="s">
        <v>39</v>
      </c>
      <c r="U6" s="196" t="s">
        <v>3</v>
      </c>
      <c r="V6" s="197"/>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9</v>
      </c>
      <c r="AR6" s="197"/>
      <c r="AS6" s="196" t="s">
        <v>3</v>
      </c>
      <c r="AT6" s="197"/>
      <c r="AU6" s="196" t="s">
        <v>3</v>
      </c>
      <c r="AV6" s="197"/>
      <c r="AW6" s="196" t="s">
        <v>3</v>
      </c>
      <c r="AX6" s="197"/>
      <c r="AY6" s="196" t="s">
        <v>3</v>
      </c>
      <c r="AZ6" s="197"/>
      <c r="BA6" s="196" t="s">
        <v>3</v>
      </c>
      <c r="BB6" s="197"/>
      <c r="BC6" s="196" t="s">
        <v>3</v>
      </c>
      <c r="BD6" s="197"/>
      <c r="BE6" s="196" t="s">
        <v>3</v>
      </c>
      <c r="BF6" s="197"/>
      <c r="BG6" s="196" t="s">
        <v>3</v>
      </c>
      <c r="BH6" s="197"/>
      <c r="BI6" s="196" t="s">
        <v>89</v>
      </c>
      <c r="BJ6" s="197"/>
      <c r="BK6" s="196" t="s">
        <v>89</v>
      </c>
      <c r="BL6" s="197"/>
      <c r="BM6" s="229" t="s">
        <v>92</v>
      </c>
      <c r="BN6" s="230"/>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c r="DR6" s="197"/>
      <c r="DS6" s="196"/>
      <c r="DT6" s="197"/>
      <c r="DU6" s="129"/>
      <c r="DV6" s="130"/>
      <c r="DW6" s="19"/>
    </row>
    <row r="7" spans="1:137" s="1" customFormat="1" ht="27.75" customHeight="1" x14ac:dyDescent="0.25">
      <c r="A7" s="17"/>
      <c r="B7" s="21" t="s">
        <v>134</v>
      </c>
      <c r="C7" s="225"/>
      <c r="D7" s="226"/>
      <c r="E7" s="225"/>
      <c r="F7" s="226"/>
      <c r="G7" s="225"/>
      <c r="H7" s="226"/>
      <c r="I7" s="225"/>
      <c r="J7" s="226" t="s">
        <v>95</v>
      </c>
      <c r="K7" s="225"/>
      <c r="L7" s="226"/>
      <c r="M7" s="225"/>
      <c r="N7" s="226"/>
      <c r="O7" s="225"/>
      <c r="P7" s="226"/>
      <c r="Q7" s="225"/>
      <c r="R7" s="226"/>
      <c r="S7" s="225"/>
      <c r="T7" s="226"/>
      <c r="U7" s="225">
        <v>10</v>
      </c>
      <c r="V7" s="226"/>
      <c r="W7" s="225">
        <v>10</v>
      </c>
      <c r="X7" s="226"/>
      <c r="Y7" s="225">
        <v>10</v>
      </c>
      <c r="Z7" s="226"/>
      <c r="AA7" s="225">
        <v>100</v>
      </c>
      <c r="AB7" s="226">
        <v>100</v>
      </c>
      <c r="AC7" s="225"/>
      <c r="AD7" s="226"/>
      <c r="AE7" s="225">
        <v>25</v>
      </c>
      <c r="AF7" s="226"/>
      <c r="AG7" s="225">
        <v>10</v>
      </c>
      <c r="AH7" s="226"/>
      <c r="AI7" s="225"/>
      <c r="AJ7" s="226"/>
      <c r="AK7" s="225"/>
      <c r="AL7" s="226"/>
      <c r="AM7" s="225"/>
      <c r="AN7" s="226"/>
      <c r="AO7" s="225">
        <v>5</v>
      </c>
      <c r="AP7" s="226"/>
      <c r="AQ7" s="225">
        <v>10</v>
      </c>
      <c r="AR7" s="226"/>
      <c r="AS7" s="225"/>
      <c r="AT7" s="226"/>
      <c r="AU7" s="225">
        <v>1</v>
      </c>
      <c r="AV7" s="226"/>
      <c r="AW7" s="225"/>
      <c r="AX7" s="226"/>
      <c r="AY7" s="225">
        <v>2</v>
      </c>
      <c r="AZ7" s="226"/>
      <c r="BA7" s="225">
        <v>2</v>
      </c>
      <c r="BB7" s="226"/>
      <c r="BC7" s="225"/>
      <c r="BD7" s="226"/>
      <c r="BE7" s="225">
        <v>0.1</v>
      </c>
      <c r="BF7" s="226"/>
      <c r="BG7" s="225"/>
      <c r="BH7" s="226"/>
      <c r="BI7" s="225"/>
      <c r="BJ7" s="226"/>
      <c r="BK7" s="225">
        <v>1.4</v>
      </c>
      <c r="BL7" s="226"/>
      <c r="BM7" s="225">
        <v>5</v>
      </c>
      <c r="BN7" s="226"/>
      <c r="BO7" s="225">
        <v>250</v>
      </c>
      <c r="BP7" s="226"/>
      <c r="BQ7" s="225">
        <v>150</v>
      </c>
      <c r="BR7" s="226"/>
      <c r="BS7" s="225">
        <v>0.4</v>
      </c>
      <c r="BT7" s="226"/>
      <c r="BU7" s="225">
        <v>0.1</v>
      </c>
      <c r="BV7" s="226">
        <v>0.1</v>
      </c>
      <c r="BW7" s="225">
        <v>0.01</v>
      </c>
      <c r="BX7" s="226">
        <v>0.01</v>
      </c>
      <c r="BY7" s="225">
        <v>0.2</v>
      </c>
      <c r="BZ7" s="226">
        <v>0.2</v>
      </c>
      <c r="CA7" s="225">
        <v>0.2</v>
      </c>
      <c r="CB7" s="226">
        <v>0.2</v>
      </c>
      <c r="CC7" s="225">
        <v>0.1</v>
      </c>
      <c r="CD7" s="226">
        <v>0.1</v>
      </c>
      <c r="CE7" s="225">
        <v>2</v>
      </c>
      <c r="CF7" s="226">
        <v>2</v>
      </c>
      <c r="CG7" s="225">
        <v>2E-3</v>
      </c>
      <c r="CH7" s="226">
        <v>2E-3</v>
      </c>
      <c r="CI7" s="225">
        <v>0.1</v>
      </c>
      <c r="CJ7" s="226">
        <v>0.1</v>
      </c>
      <c r="CK7" s="225">
        <v>0.02</v>
      </c>
      <c r="CL7" s="226">
        <v>0.02</v>
      </c>
      <c r="CM7" s="225">
        <v>2</v>
      </c>
      <c r="CN7" s="226">
        <v>2</v>
      </c>
      <c r="CO7" s="225">
        <v>0.2</v>
      </c>
      <c r="CP7" s="226">
        <v>0.2</v>
      </c>
      <c r="CQ7" s="225">
        <v>5</v>
      </c>
      <c r="CR7" s="226">
        <v>5</v>
      </c>
      <c r="CS7" s="225">
        <v>0.01</v>
      </c>
      <c r="CT7" s="226">
        <v>0.01</v>
      </c>
      <c r="CU7" s="225">
        <v>0.1</v>
      </c>
      <c r="CV7" s="226">
        <v>0.1</v>
      </c>
      <c r="CW7" s="225">
        <v>0.1</v>
      </c>
      <c r="CX7" s="226">
        <v>0.1</v>
      </c>
      <c r="CY7" s="225">
        <v>0.05</v>
      </c>
      <c r="CZ7" s="226">
        <v>0.05</v>
      </c>
      <c r="DA7" s="225">
        <v>2.5</v>
      </c>
      <c r="DB7" s="226">
        <v>2.5</v>
      </c>
      <c r="DC7" s="225"/>
      <c r="DD7" s="226"/>
      <c r="DE7" s="225"/>
      <c r="DF7" s="226"/>
      <c r="DG7" s="225"/>
      <c r="DH7" s="226"/>
      <c r="DI7" s="225"/>
      <c r="DJ7" s="226"/>
      <c r="DK7" s="225"/>
      <c r="DL7" s="226"/>
      <c r="DM7" s="225"/>
      <c r="DN7" s="226"/>
      <c r="DO7" s="225"/>
      <c r="DP7" s="226"/>
      <c r="DQ7" s="225"/>
      <c r="DR7" s="226"/>
      <c r="DS7" s="225"/>
      <c r="DT7" s="226"/>
      <c r="DU7" s="225"/>
      <c r="DV7" s="226"/>
      <c r="DW7" s="19"/>
    </row>
    <row r="8" spans="1:137" s="1" customFormat="1" ht="27.75" customHeight="1" x14ac:dyDescent="0.25">
      <c r="A8" s="17"/>
      <c r="B8" s="21" t="s">
        <v>135</v>
      </c>
      <c r="C8" s="225"/>
      <c r="D8" s="226"/>
      <c r="E8" s="225"/>
      <c r="F8" s="226"/>
      <c r="G8" s="225"/>
      <c r="H8" s="226"/>
      <c r="I8" s="225">
        <v>8.5</v>
      </c>
      <c r="J8" s="226"/>
      <c r="K8" s="225">
        <v>8.5</v>
      </c>
      <c r="L8" s="226"/>
      <c r="M8" s="225"/>
      <c r="N8" s="226"/>
      <c r="O8" s="225"/>
      <c r="P8" s="226"/>
      <c r="Q8" s="225"/>
      <c r="R8" s="226"/>
      <c r="S8" s="225"/>
      <c r="T8" s="226"/>
      <c r="U8" s="225">
        <v>15</v>
      </c>
      <c r="V8" s="226"/>
      <c r="W8" s="225">
        <v>15</v>
      </c>
      <c r="X8" s="226"/>
      <c r="Y8" s="225">
        <v>15</v>
      </c>
      <c r="Z8" s="226"/>
      <c r="AA8" s="225">
        <v>150</v>
      </c>
      <c r="AB8" s="226"/>
      <c r="AC8" s="225"/>
      <c r="AD8" s="226"/>
      <c r="AE8" s="225">
        <v>35</v>
      </c>
      <c r="AF8" s="226"/>
      <c r="AG8" s="225">
        <v>15</v>
      </c>
      <c r="AH8" s="226"/>
      <c r="AI8" s="225"/>
      <c r="AJ8" s="226"/>
      <c r="AK8" s="225"/>
      <c r="AL8" s="226"/>
      <c r="AM8" s="225"/>
      <c r="AN8" s="226"/>
      <c r="AO8" s="225">
        <v>7</v>
      </c>
      <c r="AP8" s="226"/>
      <c r="AQ8" s="225">
        <v>50</v>
      </c>
      <c r="AR8" s="226"/>
      <c r="AS8" s="225"/>
      <c r="AT8" s="226"/>
      <c r="AU8" s="225">
        <v>2.5</v>
      </c>
      <c r="AV8" s="226"/>
      <c r="AW8" s="225"/>
      <c r="AX8" s="226"/>
      <c r="AY8" s="225">
        <v>3</v>
      </c>
      <c r="AZ8" s="226"/>
      <c r="BA8" s="225">
        <v>3</v>
      </c>
      <c r="BB8" s="226"/>
      <c r="BC8" s="225"/>
      <c r="BD8" s="226"/>
      <c r="BE8" s="225">
        <v>0.2</v>
      </c>
      <c r="BF8" s="226"/>
      <c r="BG8" s="225"/>
      <c r="BH8" s="226"/>
      <c r="BI8" s="225"/>
      <c r="BJ8" s="226"/>
      <c r="BK8" s="225">
        <v>1.8</v>
      </c>
      <c r="BL8" s="226"/>
      <c r="BM8" s="225">
        <v>6.5</v>
      </c>
      <c r="BN8" s="226"/>
      <c r="BO8" s="225">
        <v>280</v>
      </c>
      <c r="BP8" s="226"/>
      <c r="BQ8" s="225">
        <v>200</v>
      </c>
      <c r="BR8" s="226"/>
      <c r="BS8" s="225">
        <v>0.5</v>
      </c>
      <c r="BT8" s="226"/>
      <c r="BU8" s="225">
        <v>0.25</v>
      </c>
      <c r="BV8" s="226"/>
      <c r="BW8" s="225">
        <v>2.5000000000000001E-2</v>
      </c>
      <c r="BX8" s="226"/>
      <c r="BY8" s="225">
        <v>0.5</v>
      </c>
      <c r="BZ8" s="226"/>
      <c r="CA8" s="225">
        <v>0.5</v>
      </c>
      <c r="CB8" s="226"/>
      <c r="CC8" s="225">
        <v>0.25</v>
      </c>
      <c r="CD8" s="226"/>
      <c r="CE8" s="225">
        <v>5</v>
      </c>
      <c r="CF8" s="226"/>
      <c r="CG8" s="225">
        <v>5.0000000000000001E-3</v>
      </c>
      <c r="CH8" s="226"/>
      <c r="CI8" s="225">
        <v>0.25</v>
      </c>
      <c r="CJ8" s="226"/>
      <c r="CK8" s="225">
        <v>0.05</v>
      </c>
      <c r="CL8" s="226"/>
      <c r="CM8" s="225">
        <v>5</v>
      </c>
      <c r="CN8" s="226"/>
      <c r="CO8" s="225">
        <v>0.5</v>
      </c>
      <c r="CP8" s="226"/>
      <c r="CQ8" s="225">
        <v>12.5</v>
      </c>
      <c r="CR8" s="226"/>
      <c r="CS8" s="225">
        <v>2.5000000000000001E-2</v>
      </c>
      <c r="CT8" s="226"/>
      <c r="CU8" s="225">
        <v>0.25</v>
      </c>
      <c r="CV8" s="226"/>
      <c r="CW8" s="225">
        <v>0.25</v>
      </c>
      <c r="CX8" s="226"/>
      <c r="CY8" s="225">
        <v>0.125</v>
      </c>
      <c r="CZ8" s="226"/>
      <c r="DA8" s="225">
        <v>6.25</v>
      </c>
      <c r="DB8" s="226"/>
      <c r="DC8" s="225"/>
      <c r="DD8" s="226"/>
      <c r="DE8" s="225"/>
      <c r="DF8" s="226"/>
      <c r="DG8" s="225"/>
      <c r="DH8" s="226"/>
      <c r="DI8" s="225"/>
      <c r="DJ8" s="226"/>
      <c r="DK8" s="225"/>
      <c r="DL8" s="226"/>
      <c r="DM8" s="225"/>
      <c r="DN8" s="226"/>
      <c r="DO8" s="225"/>
      <c r="DP8" s="226"/>
      <c r="DQ8" s="225"/>
      <c r="DR8" s="226"/>
      <c r="DS8" s="225"/>
      <c r="DT8" s="226"/>
      <c r="DU8" s="225"/>
      <c r="DV8" s="226"/>
      <c r="DW8" s="19"/>
    </row>
    <row r="9" spans="1:137" s="1" customFormat="1" ht="26.25" customHeight="1" x14ac:dyDescent="0.25">
      <c r="A9" s="17"/>
      <c r="B9" s="21" t="s">
        <v>136</v>
      </c>
      <c r="C9" s="225"/>
      <c r="D9" s="226"/>
      <c r="E9" s="225"/>
      <c r="F9" s="226"/>
      <c r="G9" s="225"/>
      <c r="H9" s="226"/>
      <c r="I9" s="225">
        <v>6.5</v>
      </c>
      <c r="J9" s="226"/>
      <c r="K9" s="225">
        <v>6.5</v>
      </c>
      <c r="L9" s="226"/>
      <c r="M9" s="225">
        <v>0.5</v>
      </c>
      <c r="N9" s="226"/>
      <c r="O9" s="225">
        <v>0.5</v>
      </c>
      <c r="P9" s="226"/>
      <c r="Q9" s="225"/>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v>0.8</v>
      </c>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132"/>
      <c r="DV9" s="133"/>
      <c r="DW9" s="19"/>
    </row>
    <row r="10" spans="1:137" s="1" customFormat="1" ht="18" customHeight="1" x14ac:dyDescent="0.25">
      <c r="A10" s="17"/>
      <c r="B10" s="18" t="s">
        <v>71</v>
      </c>
      <c r="C10" s="196" t="s">
        <v>82</v>
      </c>
      <c r="D10" s="228"/>
      <c r="E10" s="196" t="s">
        <v>82</v>
      </c>
      <c r="F10" s="197"/>
      <c r="G10" s="196" t="s">
        <v>75</v>
      </c>
      <c r="H10" s="197"/>
      <c r="I10" s="196" t="s">
        <v>82</v>
      </c>
      <c r="J10" s="197"/>
      <c r="K10" s="196" t="s">
        <v>75</v>
      </c>
      <c r="L10" s="197"/>
      <c r="M10" s="196" t="s">
        <v>220</v>
      </c>
      <c r="N10" s="197"/>
      <c r="O10" s="196" t="s">
        <v>75</v>
      </c>
      <c r="P10" s="197"/>
      <c r="Q10" s="196" t="s">
        <v>220</v>
      </c>
      <c r="R10" s="197"/>
      <c r="S10" s="196" t="s">
        <v>75</v>
      </c>
      <c r="T10" s="197"/>
      <c r="U10" s="196" t="s">
        <v>86</v>
      </c>
      <c r="V10" s="197"/>
      <c r="W10" s="196" t="s">
        <v>85</v>
      </c>
      <c r="X10" s="197"/>
      <c r="Y10" s="196" t="s">
        <v>85</v>
      </c>
      <c r="Z10" s="197"/>
      <c r="AA10" s="196" t="s">
        <v>86</v>
      </c>
      <c r="AB10" s="197"/>
      <c r="AC10" s="196" t="s">
        <v>85</v>
      </c>
      <c r="AD10" s="197"/>
      <c r="AE10" s="196" t="s">
        <v>85</v>
      </c>
      <c r="AF10" s="197"/>
      <c r="AG10" s="196" t="s">
        <v>86</v>
      </c>
      <c r="AH10" s="197"/>
      <c r="AI10" s="196" t="s">
        <v>85</v>
      </c>
      <c r="AJ10" s="197"/>
      <c r="AK10" s="196" t="s">
        <v>86</v>
      </c>
      <c r="AL10" s="197"/>
      <c r="AM10" s="196" t="s">
        <v>86</v>
      </c>
      <c r="AN10" s="197"/>
      <c r="AO10" s="196" t="s">
        <v>85</v>
      </c>
      <c r="AP10" s="197"/>
      <c r="AQ10" s="196" t="s">
        <v>76</v>
      </c>
      <c r="AR10" s="197"/>
      <c r="AS10" s="196" t="s">
        <v>220</v>
      </c>
      <c r="AT10" s="197"/>
      <c r="AU10" s="196" t="s">
        <v>75</v>
      </c>
      <c r="AV10" s="197"/>
      <c r="AW10" s="196" t="s">
        <v>75</v>
      </c>
      <c r="AX10" s="197"/>
      <c r="AY10" s="196" t="s">
        <v>85</v>
      </c>
      <c r="AZ10" s="197"/>
      <c r="BA10" s="196" t="s">
        <v>86</v>
      </c>
      <c r="BB10" s="197"/>
      <c r="BC10" s="196" t="s">
        <v>76</v>
      </c>
      <c r="BD10" s="197"/>
      <c r="BE10" s="196" t="s">
        <v>76</v>
      </c>
      <c r="BF10" s="197"/>
      <c r="BG10" s="196" t="s">
        <v>76</v>
      </c>
      <c r="BH10" s="197"/>
      <c r="BI10" s="196" t="s">
        <v>220</v>
      </c>
      <c r="BJ10" s="197"/>
      <c r="BK10" s="196" t="s">
        <v>86</v>
      </c>
      <c r="BL10" s="197"/>
      <c r="BM10" s="196" t="s">
        <v>192</v>
      </c>
      <c r="BN10" s="197"/>
      <c r="BO10" s="196" t="s">
        <v>85</v>
      </c>
      <c r="BP10" s="197"/>
      <c r="BQ10" s="196" t="s">
        <v>85</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76</v>
      </c>
      <c r="DR10" s="197"/>
      <c r="DS10" s="196" t="s">
        <v>85</v>
      </c>
      <c r="DT10" s="197"/>
      <c r="DU10" s="235"/>
      <c r="DV10" s="236"/>
      <c r="DW10" s="19"/>
    </row>
    <row r="11" spans="1:137" s="1" customFormat="1" ht="16.5" customHeight="1" x14ac:dyDescent="0.25">
      <c r="A11" s="114"/>
      <c r="B11" s="18" t="s">
        <v>12</v>
      </c>
      <c r="C11" s="196"/>
      <c r="D11" s="197"/>
      <c r="E11" s="196"/>
      <c r="F11" s="197"/>
      <c r="G11" s="196"/>
      <c r="H11" s="197"/>
      <c r="I11" s="196"/>
      <c r="J11" s="197"/>
      <c r="K11" s="196" t="s">
        <v>204</v>
      </c>
      <c r="L11" s="197"/>
      <c r="M11" s="196"/>
      <c r="N11" s="197"/>
      <c r="O11" s="196" t="s">
        <v>204</v>
      </c>
      <c r="P11" s="197"/>
      <c r="Q11" s="196"/>
      <c r="R11" s="197"/>
      <c r="S11" s="196" t="s">
        <v>204</v>
      </c>
      <c r="T11" s="197"/>
      <c r="U11" s="196" t="s">
        <v>204</v>
      </c>
      <c r="V11" s="197"/>
      <c r="W11" s="196" t="s">
        <v>204</v>
      </c>
      <c r="X11" s="197"/>
      <c r="Y11" s="196" t="s">
        <v>204</v>
      </c>
      <c r="Z11" s="197"/>
      <c r="AA11" s="196" t="s">
        <v>204</v>
      </c>
      <c r="AB11" s="197"/>
      <c r="AC11" s="196"/>
      <c r="AD11" s="197"/>
      <c r="AE11" s="196" t="s">
        <v>204</v>
      </c>
      <c r="AF11" s="197"/>
      <c r="AG11" s="196" t="s">
        <v>204</v>
      </c>
      <c r="AH11" s="197"/>
      <c r="AI11" s="196" t="s">
        <v>204</v>
      </c>
      <c r="AJ11" s="197"/>
      <c r="AK11" s="196" t="s">
        <v>204</v>
      </c>
      <c r="AL11" s="197"/>
      <c r="AM11" s="196" t="s">
        <v>204</v>
      </c>
      <c r="AN11" s="197"/>
      <c r="AO11" s="196" t="s">
        <v>204</v>
      </c>
      <c r="AP11" s="197"/>
      <c r="AQ11" s="196" t="s">
        <v>204</v>
      </c>
      <c r="AR11" s="197"/>
      <c r="AS11" s="196"/>
      <c r="AT11" s="197"/>
      <c r="AU11" s="196" t="s">
        <v>204</v>
      </c>
      <c r="AV11" s="197"/>
      <c r="AW11" s="196" t="s">
        <v>204</v>
      </c>
      <c r="AX11" s="197"/>
      <c r="AY11" s="196" t="s">
        <v>204</v>
      </c>
      <c r="AZ11" s="197"/>
      <c r="BA11" s="196" t="s">
        <v>204</v>
      </c>
      <c r="BB11" s="197"/>
      <c r="BC11" s="196" t="s">
        <v>204</v>
      </c>
      <c r="BD11" s="197"/>
      <c r="BE11" s="196" t="s">
        <v>204</v>
      </c>
      <c r="BF11" s="197"/>
      <c r="BG11" s="196" t="s">
        <v>204</v>
      </c>
      <c r="BH11" s="197"/>
      <c r="BI11" s="196"/>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t="s">
        <v>204</v>
      </c>
      <c r="DP11" s="197"/>
      <c r="DQ11" s="196"/>
      <c r="DR11" s="197"/>
      <c r="DS11" s="196"/>
      <c r="DT11" s="197"/>
      <c r="DU11" s="235"/>
      <c r="DV11" s="236"/>
      <c r="DW11" s="19"/>
    </row>
    <row r="12" spans="1:137" ht="26.4" x14ac:dyDescent="0.25">
      <c r="A12" s="131"/>
      <c r="B12" s="18" t="s">
        <v>13</v>
      </c>
      <c r="C12" s="196"/>
      <c r="D12" s="227"/>
      <c r="E12" s="196"/>
      <c r="F12" s="197"/>
      <c r="G12" s="196"/>
      <c r="H12" s="227"/>
      <c r="I12" s="196"/>
      <c r="J12" s="197"/>
      <c r="K12" s="196"/>
      <c r="L12" s="227"/>
      <c r="M12" s="196"/>
      <c r="N12" s="197"/>
      <c r="O12" s="196"/>
      <c r="P12" s="197"/>
      <c r="Q12" s="196"/>
      <c r="R12" s="197"/>
      <c r="S12" s="196"/>
      <c r="T12" s="227"/>
      <c r="U12" s="196"/>
      <c r="V12" s="197"/>
      <c r="W12" s="196"/>
      <c r="X12" s="197"/>
      <c r="Y12" s="235"/>
      <c r="Z12" s="236"/>
      <c r="AA12" s="196"/>
      <c r="AB12" s="197"/>
      <c r="AC12" s="196"/>
      <c r="AD12" s="197"/>
      <c r="AE12" s="196"/>
      <c r="AF12" s="197"/>
      <c r="AG12" s="196"/>
      <c r="AH12" s="197"/>
      <c r="AI12" s="196"/>
      <c r="AJ12" s="197"/>
      <c r="AK12" s="196"/>
      <c r="AL12" s="197"/>
      <c r="AM12" s="196"/>
      <c r="AN12" s="197"/>
      <c r="AO12" s="196"/>
      <c r="AP12" s="197"/>
      <c r="AQ12" s="196"/>
      <c r="AR12" s="197"/>
      <c r="AS12" s="196"/>
      <c r="AT12" s="197"/>
      <c r="AU12" s="196"/>
      <c r="AV12" s="197"/>
      <c r="AW12" s="196"/>
      <c r="AX12" s="197"/>
      <c r="AY12" s="196"/>
      <c r="AZ12" s="197"/>
      <c r="BA12" s="196"/>
      <c r="BB12" s="197"/>
      <c r="BC12" s="196"/>
      <c r="BD12" s="197"/>
      <c r="BE12" s="196"/>
      <c r="BF12" s="197"/>
      <c r="BG12" s="196"/>
      <c r="BH12" s="197"/>
      <c r="BI12" s="196"/>
      <c r="BJ12" s="197"/>
      <c r="BK12" s="196"/>
      <c r="BL12" s="197"/>
      <c r="BM12" s="196"/>
      <c r="BN12" s="197"/>
      <c r="BO12" s="196"/>
      <c r="BP12" s="197"/>
      <c r="BQ12" s="196"/>
      <c r="BR12" s="197"/>
      <c r="BS12" s="196"/>
      <c r="BT12" s="197"/>
      <c r="BU12" s="196"/>
      <c r="BV12" s="197"/>
      <c r="BW12" s="196"/>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196"/>
      <c r="DT12" s="197"/>
      <c r="DU12" s="235"/>
      <c r="DV12" s="236"/>
      <c r="DW12" s="20"/>
    </row>
    <row r="13" spans="1:137"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c r="E52" s="154"/>
      <c r="F52" s="154"/>
    </row>
  </sheetData>
  <sheetProtection password="81FA" sheet="1" selectLockedCells="1"/>
  <mergeCells count="556">
    <mergeCell ref="C4:D4"/>
    <mergeCell ref="E4:F4"/>
    <mergeCell ref="G4:H4"/>
    <mergeCell ref="I4:J4"/>
    <mergeCell ref="W4:X4"/>
    <mergeCell ref="Y4:Z4"/>
    <mergeCell ref="K4:L4"/>
    <mergeCell ref="M4:N4"/>
    <mergeCell ref="O4:P4"/>
    <mergeCell ref="Q4:R4"/>
    <mergeCell ref="S4:T4"/>
    <mergeCell ref="U4:V4"/>
    <mergeCell ref="AA4:AB4"/>
    <mergeCell ref="AC4:AD4"/>
    <mergeCell ref="AE4:AF4"/>
    <mergeCell ref="AG4:AH4"/>
    <mergeCell ref="AI4:AJ4"/>
    <mergeCell ref="AK4:AL4"/>
    <mergeCell ref="AM4:AN4"/>
    <mergeCell ref="AO4:AP4"/>
    <mergeCell ref="AQ4:AR4"/>
    <mergeCell ref="AS4:AT4"/>
    <mergeCell ref="AU4:AV4"/>
    <mergeCell ref="AW4:AX4"/>
    <mergeCell ref="AY4:AZ4"/>
    <mergeCell ref="BA4:BB4"/>
    <mergeCell ref="BC4:BD4"/>
    <mergeCell ref="BE4:BF4"/>
    <mergeCell ref="BG4:BH4"/>
    <mergeCell ref="BI4:BJ4"/>
    <mergeCell ref="BK4:BL4"/>
    <mergeCell ref="BM4:BN4"/>
    <mergeCell ref="BO4:BP4"/>
    <mergeCell ref="BQ4:BR4"/>
    <mergeCell ref="BS4:BT4"/>
    <mergeCell ref="BU4:BV4"/>
    <mergeCell ref="BW4:BX4"/>
    <mergeCell ref="BY4:BZ4"/>
    <mergeCell ref="CA4:CB4"/>
    <mergeCell ref="CC4:CD4"/>
    <mergeCell ref="CE4:CF4"/>
    <mergeCell ref="CG4:CH4"/>
    <mergeCell ref="CI4:CJ4"/>
    <mergeCell ref="CK4:CL4"/>
    <mergeCell ref="CM4:CN4"/>
    <mergeCell ref="CO4:CP4"/>
    <mergeCell ref="CQ4:CR4"/>
    <mergeCell ref="CS4:CT4"/>
    <mergeCell ref="CU4:CV4"/>
    <mergeCell ref="CW4:CX4"/>
    <mergeCell ref="CY4:CZ4"/>
    <mergeCell ref="DA4:DB4"/>
    <mergeCell ref="DC4:DD4"/>
    <mergeCell ref="DE4:DF4"/>
    <mergeCell ref="DG4:DH4"/>
    <mergeCell ref="DI4:DJ4"/>
    <mergeCell ref="DK4:DL4"/>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AO5:AP5"/>
    <mergeCell ref="AQ5:AR5"/>
    <mergeCell ref="AS5:AT5"/>
    <mergeCell ref="AU5:AV5"/>
    <mergeCell ref="AW5:AX5"/>
    <mergeCell ref="AY5:AZ5"/>
    <mergeCell ref="BA5:BB5"/>
    <mergeCell ref="BC5:BD5"/>
    <mergeCell ref="BE5:BF5"/>
    <mergeCell ref="BG5:BH5"/>
    <mergeCell ref="BI5:BJ5"/>
    <mergeCell ref="BK5:BL5"/>
    <mergeCell ref="BM5:BN5"/>
    <mergeCell ref="BO5:BP5"/>
    <mergeCell ref="BQ5:BR5"/>
    <mergeCell ref="BS5:BT5"/>
    <mergeCell ref="BU5:BV5"/>
    <mergeCell ref="BW5:BX5"/>
    <mergeCell ref="BY5:BZ5"/>
    <mergeCell ref="CA5:CB5"/>
    <mergeCell ref="CC5:CD5"/>
    <mergeCell ref="CE5:CF5"/>
    <mergeCell ref="CG5:CH5"/>
    <mergeCell ref="CI5:CJ5"/>
    <mergeCell ref="CK5:CL5"/>
    <mergeCell ref="CM5:CN5"/>
    <mergeCell ref="CO5:CP5"/>
    <mergeCell ref="CQ5:CR5"/>
    <mergeCell ref="CS5:CT5"/>
    <mergeCell ref="DC5:DD5"/>
    <mergeCell ref="DE5:DF5"/>
    <mergeCell ref="DG5:DH5"/>
    <mergeCell ref="DI5:DJ5"/>
    <mergeCell ref="K6:L6"/>
    <mergeCell ref="M6:N6"/>
    <mergeCell ref="O6:P6"/>
    <mergeCell ref="Q6:R6"/>
    <mergeCell ref="AE6:AF6"/>
    <mergeCell ref="AG6:AH6"/>
    <mergeCell ref="AQ6:AR6"/>
    <mergeCell ref="AS6:AT6"/>
    <mergeCell ref="AU6:AV6"/>
    <mergeCell ref="AW6:AX6"/>
    <mergeCell ref="AY6:AZ6"/>
    <mergeCell ref="BA6:BB6"/>
    <mergeCell ref="BC6:BD6"/>
    <mergeCell ref="BE6:BF6"/>
    <mergeCell ref="BG6:BH6"/>
    <mergeCell ref="BI6:BJ6"/>
    <mergeCell ref="BK6:BL6"/>
    <mergeCell ref="BM6:BN6"/>
    <mergeCell ref="C6:D6"/>
    <mergeCell ref="E6:F6"/>
    <mergeCell ref="G6:H6"/>
    <mergeCell ref="I6:J6"/>
    <mergeCell ref="DS5:DT5"/>
    <mergeCell ref="DU5:DV5"/>
    <mergeCell ref="CU5:CV5"/>
    <mergeCell ref="CW5:CX5"/>
    <mergeCell ref="CY5:CZ5"/>
    <mergeCell ref="DA5:DB5"/>
    <mergeCell ref="DK5:DL5"/>
    <mergeCell ref="DM5:DN5"/>
    <mergeCell ref="DO5:DP5"/>
    <mergeCell ref="DQ5:DR5"/>
    <mergeCell ref="S6:T6"/>
    <mergeCell ref="U6:V6"/>
    <mergeCell ref="W6:X6"/>
    <mergeCell ref="Y6:Z6"/>
    <mergeCell ref="AA6:AB6"/>
    <mergeCell ref="AC6:AD6"/>
    <mergeCell ref="AI6:AJ6"/>
    <mergeCell ref="AK6:AL6"/>
    <mergeCell ref="AM6:AN6"/>
    <mergeCell ref="AO6:AP6"/>
    <mergeCell ref="BO6:BP6"/>
    <mergeCell ref="BQ6:BR6"/>
    <mergeCell ref="BS6:BT6"/>
    <mergeCell ref="BU6:BV6"/>
    <mergeCell ref="BW6:BX6"/>
    <mergeCell ref="BY6:BZ6"/>
    <mergeCell ref="CA6:CB6"/>
    <mergeCell ref="CC6:CD6"/>
    <mergeCell ref="CE6:CF6"/>
    <mergeCell ref="CG6:CH6"/>
    <mergeCell ref="CI6:CJ6"/>
    <mergeCell ref="CK6:CL6"/>
    <mergeCell ref="CM6:CN6"/>
    <mergeCell ref="CO6:CP6"/>
    <mergeCell ref="CQ6:CR6"/>
    <mergeCell ref="CS6:CT6"/>
    <mergeCell ref="CU6:CV6"/>
    <mergeCell ref="CW6:CX6"/>
    <mergeCell ref="CY6:CZ6"/>
    <mergeCell ref="DA6:DB6"/>
    <mergeCell ref="DC6:DD6"/>
    <mergeCell ref="DE6:DF6"/>
    <mergeCell ref="DG6:DH6"/>
    <mergeCell ref="DI6:DJ6"/>
    <mergeCell ref="DK6:DL6"/>
    <mergeCell ref="DM6:DN6"/>
    <mergeCell ref="DO6:DP6"/>
    <mergeCell ref="DQ6:DR6"/>
    <mergeCell ref="DS6:DT6"/>
    <mergeCell ref="C7:D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AK7:AL7"/>
    <mergeCell ref="AM7:AN7"/>
    <mergeCell ref="AO7:AP7"/>
    <mergeCell ref="AQ7:AR7"/>
    <mergeCell ref="AS7:AT7"/>
    <mergeCell ref="AU7:AV7"/>
    <mergeCell ref="AW7:AX7"/>
    <mergeCell ref="AY7:AZ7"/>
    <mergeCell ref="BA7:BB7"/>
    <mergeCell ref="BC7:BD7"/>
    <mergeCell ref="BE7:BF7"/>
    <mergeCell ref="BG7:BH7"/>
    <mergeCell ref="BI7:BJ7"/>
    <mergeCell ref="BK7:BL7"/>
    <mergeCell ref="BM7:BN7"/>
    <mergeCell ref="BO7:BP7"/>
    <mergeCell ref="BQ7:BR7"/>
    <mergeCell ref="BS7:BT7"/>
    <mergeCell ref="BU7:BV7"/>
    <mergeCell ref="BW7:BX7"/>
    <mergeCell ref="BY7:BZ7"/>
    <mergeCell ref="CA7:CB7"/>
    <mergeCell ref="CC7:CD7"/>
    <mergeCell ref="CE7:CF7"/>
    <mergeCell ref="CG7:CH7"/>
    <mergeCell ref="CI7:CJ7"/>
    <mergeCell ref="CK7:CL7"/>
    <mergeCell ref="CM7:CN7"/>
    <mergeCell ref="CO7:CP7"/>
    <mergeCell ref="CQ7:CR7"/>
    <mergeCell ref="CS7:CT7"/>
    <mergeCell ref="CU7:CV7"/>
    <mergeCell ref="DQ7:DR7"/>
    <mergeCell ref="DS7:DT7"/>
    <mergeCell ref="DE7:DF7"/>
    <mergeCell ref="DG7:DH7"/>
    <mergeCell ref="DI7:DJ7"/>
    <mergeCell ref="DK7:DL7"/>
    <mergeCell ref="DM7:DN7"/>
    <mergeCell ref="DO7:DP7"/>
    <mergeCell ref="CW7:CX7"/>
    <mergeCell ref="CY7:CZ7"/>
    <mergeCell ref="DA7:DB7"/>
    <mergeCell ref="DC7:DD7"/>
    <mergeCell ref="DU7:DV7"/>
    <mergeCell ref="C8:D8"/>
    <mergeCell ref="E8:F8"/>
    <mergeCell ref="G8:H8"/>
    <mergeCell ref="I8:J8"/>
    <mergeCell ref="K8:L8"/>
    <mergeCell ref="M8:N8"/>
    <mergeCell ref="O8:P8"/>
    <mergeCell ref="Q8:R8"/>
    <mergeCell ref="S8:T8"/>
    <mergeCell ref="U8:V8"/>
    <mergeCell ref="W8:X8"/>
    <mergeCell ref="Y8:Z8"/>
    <mergeCell ref="AA8:AB8"/>
    <mergeCell ref="AC8:AD8"/>
    <mergeCell ref="AE8:AF8"/>
    <mergeCell ref="AG8:AH8"/>
    <mergeCell ref="AI8:AJ8"/>
    <mergeCell ref="AK8:AL8"/>
    <mergeCell ref="AM8:AN8"/>
    <mergeCell ref="AO8:AP8"/>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E8:CF8"/>
    <mergeCell ref="CG8:CH8"/>
    <mergeCell ref="CI8:CJ8"/>
    <mergeCell ref="CK8:CL8"/>
    <mergeCell ref="CM8:CN8"/>
    <mergeCell ref="CO8:CP8"/>
    <mergeCell ref="CQ8:CR8"/>
    <mergeCell ref="CS8:CT8"/>
    <mergeCell ref="CU8:CV8"/>
    <mergeCell ref="CW8:CX8"/>
    <mergeCell ref="CY8:CZ8"/>
    <mergeCell ref="DA8:DB8"/>
    <mergeCell ref="DC8:DD8"/>
    <mergeCell ref="DE8:DF8"/>
    <mergeCell ref="DG8:DH8"/>
    <mergeCell ref="DI8:DJ8"/>
    <mergeCell ref="DK8:DL8"/>
    <mergeCell ref="DM8:DN8"/>
    <mergeCell ref="DO8:DP8"/>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E9:CF9"/>
    <mergeCell ref="CG9:CH9"/>
    <mergeCell ref="CI9:CJ9"/>
    <mergeCell ref="CK9:CL9"/>
    <mergeCell ref="CM9:CN9"/>
    <mergeCell ref="CO9:CP9"/>
    <mergeCell ref="CQ9:CR9"/>
    <mergeCell ref="CS9:CT9"/>
    <mergeCell ref="CU9:CV9"/>
    <mergeCell ref="DQ9:DR9"/>
    <mergeCell ref="DS9:DT9"/>
    <mergeCell ref="DE9:DF9"/>
    <mergeCell ref="DG9:DH9"/>
    <mergeCell ref="DI9:DJ9"/>
    <mergeCell ref="DK9:DL9"/>
    <mergeCell ref="DM9:DN9"/>
    <mergeCell ref="DO9:DP9"/>
    <mergeCell ref="CW9:CX9"/>
    <mergeCell ref="CY9:CZ9"/>
    <mergeCell ref="DA9:DB9"/>
    <mergeCell ref="DC9:DD9"/>
    <mergeCell ref="C10:D10"/>
    <mergeCell ref="E10:F10"/>
    <mergeCell ref="G10:H10"/>
    <mergeCell ref="I10:J10"/>
    <mergeCell ref="K10:L10"/>
    <mergeCell ref="M10:N10"/>
    <mergeCell ref="O10:P10"/>
    <mergeCell ref="Q10:R10"/>
    <mergeCell ref="S10:T10"/>
    <mergeCell ref="AY10:AZ10"/>
    <mergeCell ref="BA10:BB10"/>
    <mergeCell ref="BC10:BD10"/>
    <mergeCell ref="U10:V10"/>
    <mergeCell ref="W10:X10"/>
    <mergeCell ref="Y10:Z10"/>
    <mergeCell ref="AA10:AB10"/>
    <mergeCell ref="AC10:AD10"/>
    <mergeCell ref="AE10:AF10"/>
    <mergeCell ref="AG10:AH10"/>
    <mergeCell ref="AI10:AJ10"/>
    <mergeCell ref="AK10:AL10"/>
    <mergeCell ref="CQ10:CR10"/>
    <mergeCell ref="CS10:CT10"/>
    <mergeCell ref="CU10:CV10"/>
    <mergeCell ref="CW10:CX10"/>
    <mergeCell ref="CY10:CZ10"/>
    <mergeCell ref="DA10:DB10"/>
    <mergeCell ref="DC10:DD10"/>
    <mergeCell ref="DE10:DF10"/>
    <mergeCell ref="BW10:BX10"/>
    <mergeCell ref="BY10:BZ10"/>
    <mergeCell ref="CA10:CB10"/>
    <mergeCell ref="CC10:CD10"/>
    <mergeCell ref="CE10:CF10"/>
    <mergeCell ref="CG10:CH10"/>
    <mergeCell ref="CI10:CJ10"/>
    <mergeCell ref="CK10:CL10"/>
    <mergeCell ref="CM10:CN10"/>
    <mergeCell ref="U11:V11"/>
    <mergeCell ref="W11:X11"/>
    <mergeCell ref="Y11:Z11"/>
    <mergeCell ref="AA11:AB11"/>
    <mergeCell ref="AC11:AD11"/>
    <mergeCell ref="AE11:AF11"/>
    <mergeCell ref="AG11:AH11"/>
    <mergeCell ref="AI11:AJ11"/>
    <mergeCell ref="CO10:CP10"/>
    <mergeCell ref="BE10:BF10"/>
    <mergeCell ref="BG10:BH10"/>
    <mergeCell ref="BI10:BJ10"/>
    <mergeCell ref="BK10:BL10"/>
    <mergeCell ref="BM10:BN10"/>
    <mergeCell ref="BO10:BP10"/>
    <mergeCell ref="BQ10:BR10"/>
    <mergeCell ref="BS10:BT10"/>
    <mergeCell ref="BU10:BV10"/>
    <mergeCell ref="AM10:AN10"/>
    <mergeCell ref="AO10:AP10"/>
    <mergeCell ref="AQ10:AR10"/>
    <mergeCell ref="AS10:AT10"/>
    <mergeCell ref="AU10:AV10"/>
    <mergeCell ref="AW10:AX10"/>
    <mergeCell ref="C11:D11"/>
    <mergeCell ref="E11:F11"/>
    <mergeCell ref="G11:H11"/>
    <mergeCell ref="I11:J11"/>
    <mergeCell ref="K11:L11"/>
    <mergeCell ref="M11:N11"/>
    <mergeCell ref="O11:P11"/>
    <mergeCell ref="Q11:R11"/>
    <mergeCell ref="S11:T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DQ11:DR11"/>
    <mergeCell ref="DS11:DT11"/>
    <mergeCell ref="DE11:DF11"/>
    <mergeCell ref="DG11:DH11"/>
    <mergeCell ref="DI11:DJ11"/>
    <mergeCell ref="DK11:DL11"/>
    <mergeCell ref="DM11:DN11"/>
    <mergeCell ref="DO11:DP11"/>
    <mergeCell ref="CW11:CX11"/>
    <mergeCell ref="CY11:CZ11"/>
    <mergeCell ref="DA11:DB11"/>
    <mergeCell ref="DC11:DD11"/>
    <mergeCell ref="C12:D12"/>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G12:CH12"/>
    <mergeCell ref="CI12:CJ12"/>
    <mergeCell ref="CK12:CL12"/>
    <mergeCell ref="CM12:CN12"/>
    <mergeCell ref="CO12:CP12"/>
    <mergeCell ref="CQ12:CR12"/>
    <mergeCell ref="CS12:CT12"/>
    <mergeCell ref="CU12:CV12"/>
    <mergeCell ref="CW12:CX12"/>
    <mergeCell ref="CY12:CZ12"/>
    <mergeCell ref="DA12:DB12"/>
    <mergeCell ref="DC12:DD12"/>
    <mergeCell ref="DE12:DF12"/>
    <mergeCell ref="DU12:DV12"/>
    <mergeCell ref="DU10:DV10"/>
    <mergeCell ref="DU11:DV11"/>
    <mergeCell ref="DG12:DH12"/>
    <mergeCell ref="DI12:DJ12"/>
    <mergeCell ref="DS12:DT12"/>
    <mergeCell ref="DK12:DL12"/>
    <mergeCell ref="DM12:DN12"/>
    <mergeCell ref="DO12:DP12"/>
    <mergeCell ref="DQ12:DR12"/>
    <mergeCell ref="DG10:DH10"/>
    <mergeCell ref="DI10:DJ10"/>
    <mergeCell ref="DK10:DL10"/>
    <mergeCell ref="DM10:DN10"/>
    <mergeCell ref="DO10:DP10"/>
    <mergeCell ref="DQ10:DR10"/>
    <mergeCell ref="DS10:DT10"/>
  </mergeCells>
  <phoneticPr fontId="21" type="noConversion"/>
  <conditionalFormatting sqref="CR45">
    <cfRule type="cellIs" dxfId="151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1518" priority="2" stopIfTrue="1" operator="lessThan">
      <formula>H$12</formula>
    </cfRule>
  </conditionalFormatting>
  <conditionalFormatting sqref="H46 J46 L46 N46 P46 R46 T46 V46 X46 Z46 AB46 AD46 AF46">
    <cfRule type="cellIs" dxfId="1517" priority="3" stopIfTrue="1" operator="greaterThan">
      <formula>H10</formula>
    </cfRule>
  </conditionalFormatting>
  <conditionalFormatting sqref="H47 J47 L47 N47 P47 R47 T47 V47 X47 Z47 AB47 AD47 AF47">
    <cfRule type="cellIs" dxfId="151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151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151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1513" priority="7" stopIfTrue="1">
      <formula>AND(NOT(ISBLANK(C$8)),C14&gt;C$8)</formula>
    </cfRule>
    <cfRule type="expression" dxfId="151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151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151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xr:uid="{00000000-0002-0000-0500-000000000000}">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גיליון18"/>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ColWidth="9.109375" defaultRowHeight="13.2" x14ac:dyDescent="0.25"/>
  <cols>
    <col min="1" max="1" width="8" style="2" customWidth="1"/>
    <col min="2" max="2" width="12.44140625" style="2" customWidth="1"/>
    <col min="3" max="3" width="9.6640625" style="2" customWidth="1"/>
    <col min="4" max="4" width="19.6640625" style="2" customWidth="1"/>
    <col min="5" max="5" width="9.6640625" style="2" customWidth="1"/>
    <col min="6" max="6" width="19.6640625" style="2" customWidth="1"/>
    <col min="7" max="7" width="9.6640625" style="2" customWidth="1"/>
    <col min="8" max="8" width="16.5546875" style="2" customWidth="1"/>
    <col min="9" max="9" width="9.6640625" style="2" customWidth="1"/>
    <col min="10" max="10" width="19.6640625" style="2" customWidth="1"/>
    <col min="11" max="11" width="9.88671875" style="2" customWidth="1"/>
    <col min="12" max="12" width="19.6640625" style="2" customWidth="1"/>
    <col min="13" max="13" width="9.6640625" style="2" customWidth="1"/>
    <col min="14" max="14" width="18.6640625" style="2" customWidth="1"/>
    <col min="15" max="15" width="9.6640625" style="2" customWidth="1"/>
    <col min="16" max="16" width="18.6640625" style="2" customWidth="1"/>
    <col min="17" max="17" width="9.6640625" style="2" customWidth="1"/>
    <col min="18" max="18" width="18.6640625" style="2" customWidth="1"/>
    <col min="19" max="19" width="9.6640625" style="2" customWidth="1"/>
    <col min="20" max="20" width="18.6640625" style="2" customWidth="1"/>
    <col min="21" max="21" width="9.6640625" style="2" customWidth="1"/>
    <col min="22" max="22" width="18.6640625" style="2" customWidth="1"/>
    <col min="23" max="23" width="9.6640625" style="2" customWidth="1"/>
    <col min="24" max="24" width="18.6640625" style="2" customWidth="1"/>
    <col min="25" max="25" width="9.6640625" style="2" customWidth="1"/>
    <col min="26" max="26" width="18.6640625" style="2" customWidth="1"/>
    <col min="27" max="27" width="9.6640625" style="2" customWidth="1"/>
    <col min="28" max="28" width="18.6640625" style="2" customWidth="1"/>
    <col min="29" max="29" width="9.6640625" style="2" customWidth="1"/>
    <col min="30" max="30" width="18.6640625" style="2" customWidth="1"/>
    <col min="31" max="31" width="9.6640625" style="2" customWidth="1"/>
    <col min="32" max="32" width="18.6640625" style="2" customWidth="1"/>
    <col min="33" max="33" width="9.6640625" style="2" customWidth="1"/>
    <col min="34" max="34" width="18.6640625" style="2" customWidth="1"/>
    <col min="35" max="35" width="9.6640625" style="2" customWidth="1"/>
    <col min="36" max="36" width="18.6640625" style="2" customWidth="1"/>
    <col min="37" max="37" width="9.6640625" style="2" customWidth="1"/>
    <col min="38" max="38" width="18.6640625" style="2" customWidth="1"/>
    <col min="39" max="39" width="9.6640625" style="2" customWidth="1"/>
    <col min="40" max="40" width="18.6640625" style="2" customWidth="1"/>
    <col min="41" max="41" width="9.6640625" style="2" customWidth="1"/>
    <col min="42" max="42" width="18.6640625" style="2" customWidth="1"/>
    <col min="43" max="43" width="9.6640625" style="2" customWidth="1"/>
    <col min="44" max="44" width="18.6640625" style="2" customWidth="1"/>
    <col min="45" max="45" width="9.6640625" style="2" customWidth="1"/>
    <col min="46" max="46" width="18.6640625" style="2" customWidth="1"/>
    <col min="47" max="47" width="9.6640625" style="2" customWidth="1"/>
    <col min="48" max="48" width="18.6640625" style="2" customWidth="1"/>
    <col min="49" max="49" width="9.6640625" style="2" customWidth="1"/>
    <col min="50" max="50" width="18.6640625" style="2" customWidth="1"/>
    <col min="51" max="51" width="9.6640625" style="2" customWidth="1"/>
    <col min="52" max="52" width="18.6640625" style="2" customWidth="1"/>
    <col min="53" max="53" width="9.6640625" style="2" customWidth="1"/>
    <col min="54" max="54" width="18.6640625" style="2" customWidth="1"/>
    <col min="55" max="55" width="9.6640625" style="2" hidden="1" customWidth="1"/>
    <col min="56" max="56" width="18.6640625" style="2" hidden="1" customWidth="1"/>
    <col min="57" max="57" width="9.6640625" style="2" hidden="1" customWidth="1"/>
    <col min="58" max="58" width="18.6640625" style="2" hidden="1" customWidth="1"/>
    <col min="59" max="59" width="9.6640625" style="2" customWidth="1"/>
    <col min="60" max="60" width="18.6640625" style="2" customWidth="1"/>
    <col min="61" max="61" width="9.6640625" style="2" hidden="1" customWidth="1"/>
    <col min="62" max="62" width="18.6640625" style="2" hidden="1" customWidth="1"/>
    <col min="63" max="63" width="9.6640625" style="2" customWidth="1"/>
    <col min="64" max="64" width="18.664062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8.6640625" style="2" customWidth="1"/>
    <col min="73" max="73" width="9.6640625" style="2" customWidth="1"/>
    <col min="74" max="74" width="18.6640625" style="2" customWidth="1"/>
    <col min="75" max="75" width="9.6640625" style="2" customWidth="1"/>
    <col min="76" max="76" width="18.6640625" style="2" customWidth="1"/>
    <col min="77" max="77" width="9.6640625" style="2" customWidth="1"/>
    <col min="78" max="78" width="18.6640625" style="2" customWidth="1"/>
    <col min="79" max="79" width="9.6640625" style="2" customWidth="1"/>
    <col min="80" max="80" width="18.6640625" style="2" customWidth="1"/>
    <col min="81" max="81" width="9.6640625" style="2" customWidth="1"/>
    <col min="82" max="82" width="18.6640625" style="2" customWidth="1"/>
    <col min="83" max="83" width="9.6640625" style="2" customWidth="1"/>
    <col min="84" max="84" width="18.6640625" style="2" customWidth="1"/>
    <col min="85" max="85" width="9.6640625" style="2" customWidth="1"/>
    <col min="86" max="86" width="18.6640625" style="2" customWidth="1"/>
    <col min="87" max="87" width="9.6640625" style="2" customWidth="1"/>
    <col min="88" max="88" width="18.6640625" style="2" customWidth="1"/>
    <col min="89" max="89" width="9.6640625" style="2" customWidth="1"/>
    <col min="90" max="90" width="18.6640625" style="2" customWidth="1"/>
    <col min="91" max="91" width="9.6640625" style="2" customWidth="1"/>
    <col min="92" max="92" width="18.6640625" style="2" customWidth="1"/>
    <col min="93" max="93" width="9.6640625" style="2" customWidth="1"/>
    <col min="94" max="94" width="18.6640625" style="2" customWidth="1"/>
    <col min="95" max="95" width="9.6640625" style="2" customWidth="1"/>
    <col min="96" max="96" width="18.6640625" style="2" customWidth="1"/>
    <col min="97" max="97" width="9.6640625" style="2" customWidth="1"/>
    <col min="98" max="98" width="18.6640625" style="2" customWidth="1"/>
    <col min="99" max="99" width="9.6640625" style="2" customWidth="1"/>
    <col min="100" max="100" width="18.6640625" style="2" customWidth="1"/>
    <col min="101" max="101" width="9.6640625" style="2" customWidth="1"/>
    <col min="102" max="102" width="18.6640625" style="2" customWidth="1"/>
    <col min="103" max="103" width="9.6640625" style="2" customWidth="1"/>
    <col min="104" max="104" width="18.6640625" style="2" customWidth="1"/>
    <col min="105" max="105" width="9.6640625" style="2" customWidth="1"/>
    <col min="106" max="106" width="18.6640625" style="2" customWidth="1"/>
    <col min="107" max="107" width="9.6640625" style="2" customWidth="1"/>
    <col min="108" max="108" width="18.6640625" style="2" customWidth="1"/>
    <col min="109" max="109" width="9.6640625" style="2" customWidth="1"/>
    <col min="110" max="110" width="18.6640625" style="2" customWidth="1"/>
    <col min="111" max="111" width="9.6640625" style="2" customWidth="1"/>
    <col min="112" max="112" width="18.6640625" style="2" customWidth="1"/>
    <col min="113" max="113" width="9.6640625" style="2" customWidth="1"/>
    <col min="114" max="114" width="18.6640625" style="2" customWidth="1"/>
    <col min="115" max="115" width="9.6640625" style="2" customWidth="1"/>
    <col min="116" max="116" width="18.6640625" style="2" customWidth="1"/>
    <col min="117" max="117" width="9.6640625" style="2" customWidth="1"/>
    <col min="118" max="118" width="18.6640625" style="2" customWidth="1"/>
    <col min="119" max="119" width="9.6640625" style="2" customWidth="1"/>
    <col min="120" max="120" width="18.6640625" style="2" customWidth="1"/>
    <col min="121" max="121" width="9.6640625" style="2" hidden="1" customWidth="1"/>
    <col min="122" max="122" width="18.6640625" style="2" hidden="1" customWidth="1"/>
    <col min="123" max="123" width="9.6640625" style="2" hidden="1" customWidth="1"/>
    <col min="124" max="124" width="18.6640625" style="2" hidden="1" customWidth="1"/>
    <col min="125" max="125" width="9.6640625" style="2" hidden="1" customWidth="1"/>
    <col min="126" max="126" width="18.6640625" style="2" hidden="1" customWidth="1"/>
    <col min="127" max="127" width="9.6640625" style="2" customWidth="1"/>
    <col min="128" max="16384" width="9.109375" style="2"/>
  </cols>
  <sheetData>
    <row r="1" spans="1:131" x14ac:dyDescent="0.25">
      <c r="A1" s="87" t="s">
        <v>160</v>
      </c>
      <c r="B1" s="88" t="s">
        <v>281</v>
      </c>
      <c r="C1" s="71" t="s">
        <v>157</v>
      </c>
      <c r="D1" s="71" t="str">
        <f>כללי!C8</f>
        <v>איילון</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1" x14ac:dyDescent="0.25">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5">
      <c r="A3" s="73"/>
      <c r="B3" s="20"/>
      <c r="C3" s="20"/>
      <c r="D3" s="20"/>
      <c r="E3" s="72"/>
      <c r="F3" s="20" t="s">
        <v>275</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276</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5">
      <c r="A4" s="17"/>
      <c r="B4" s="83" t="s">
        <v>161</v>
      </c>
      <c r="C4" s="233">
        <v>7</v>
      </c>
      <c r="D4" s="234"/>
      <c r="E4" s="233">
        <v>13</v>
      </c>
      <c r="F4" s="234"/>
      <c r="G4" s="233">
        <v>14</v>
      </c>
      <c r="H4" s="234"/>
      <c r="I4" s="233">
        <v>99</v>
      </c>
      <c r="J4" s="234"/>
      <c r="K4" s="233">
        <v>100</v>
      </c>
      <c r="L4" s="234"/>
      <c r="M4" s="233">
        <v>16</v>
      </c>
      <c r="N4" s="234"/>
      <c r="O4" s="233">
        <v>19</v>
      </c>
      <c r="P4" s="234"/>
      <c r="Q4" s="233">
        <v>20</v>
      </c>
      <c r="R4" s="234"/>
      <c r="S4" s="233">
        <v>17</v>
      </c>
      <c r="T4" s="234"/>
      <c r="U4" s="233">
        <v>18</v>
      </c>
      <c r="V4" s="234"/>
      <c r="W4" s="233">
        <v>21</v>
      </c>
      <c r="X4" s="234"/>
      <c r="Y4" s="233">
        <v>23</v>
      </c>
      <c r="Z4" s="234"/>
      <c r="AA4" s="233">
        <v>26</v>
      </c>
      <c r="AB4" s="234"/>
      <c r="AC4" s="233">
        <v>29</v>
      </c>
      <c r="AD4" s="234"/>
      <c r="AE4" s="233">
        <v>38</v>
      </c>
      <c r="AF4" s="234"/>
      <c r="AG4" s="233">
        <v>32</v>
      </c>
      <c r="AH4" s="234"/>
      <c r="AI4" s="233">
        <v>33</v>
      </c>
      <c r="AJ4" s="234"/>
      <c r="AK4" s="233">
        <v>31</v>
      </c>
      <c r="AL4" s="234"/>
      <c r="AM4" s="233">
        <v>35</v>
      </c>
      <c r="AN4" s="234"/>
      <c r="AO4" s="233">
        <v>37</v>
      </c>
      <c r="AP4" s="234"/>
      <c r="AQ4" s="233">
        <v>39</v>
      </c>
      <c r="AR4" s="234"/>
      <c r="AS4" s="233">
        <v>43</v>
      </c>
      <c r="AT4" s="234"/>
      <c r="AU4" s="233">
        <v>44</v>
      </c>
      <c r="AV4" s="234"/>
      <c r="AW4" s="233">
        <v>45</v>
      </c>
      <c r="AX4" s="234"/>
      <c r="AY4" s="233">
        <v>40</v>
      </c>
      <c r="AZ4" s="234"/>
      <c r="BA4" s="233">
        <v>42</v>
      </c>
      <c r="BB4" s="234"/>
      <c r="BC4" s="233">
        <v>50</v>
      </c>
      <c r="BD4" s="234"/>
      <c r="BE4" s="233">
        <v>46</v>
      </c>
      <c r="BF4" s="234"/>
      <c r="BG4" s="233">
        <v>47</v>
      </c>
      <c r="BH4" s="234"/>
      <c r="BI4" s="233">
        <v>48</v>
      </c>
      <c r="BJ4" s="234"/>
      <c r="BK4" s="233">
        <v>52</v>
      </c>
      <c r="BL4" s="234"/>
      <c r="BM4" s="233">
        <v>53</v>
      </c>
      <c r="BN4" s="234"/>
      <c r="BO4" s="233">
        <v>54</v>
      </c>
      <c r="BP4" s="234"/>
      <c r="BQ4" s="233">
        <v>55</v>
      </c>
      <c r="BR4" s="234"/>
      <c r="BS4" s="233">
        <v>56</v>
      </c>
      <c r="BT4" s="234"/>
      <c r="BU4" s="233">
        <v>71</v>
      </c>
      <c r="BV4" s="234"/>
      <c r="BW4" s="233">
        <v>63</v>
      </c>
      <c r="BX4" s="234"/>
      <c r="BY4" s="233">
        <v>64</v>
      </c>
      <c r="BZ4" s="234"/>
      <c r="CA4" s="233">
        <v>65</v>
      </c>
      <c r="CB4" s="234"/>
      <c r="CC4" s="233">
        <v>66</v>
      </c>
      <c r="CD4" s="234"/>
      <c r="CE4" s="233">
        <v>67</v>
      </c>
      <c r="CF4" s="234"/>
      <c r="CG4" s="233">
        <v>68</v>
      </c>
      <c r="CH4" s="234"/>
      <c r="CI4" s="233">
        <v>69</v>
      </c>
      <c r="CJ4" s="234"/>
      <c r="CK4" s="233">
        <v>78</v>
      </c>
      <c r="CL4" s="234"/>
      <c r="CM4" s="233">
        <v>79</v>
      </c>
      <c r="CN4" s="234"/>
      <c r="CO4" s="233">
        <v>74</v>
      </c>
      <c r="CP4" s="234"/>
      <c r="CQ4" s="233">
        <v>82</v>
      </c>
      <c r="CR4" s="234"/>
      <c r="CS4" s="233">
        <v>72</v>
      </c>
      <c r="CT4" s="234"/>
      <c r="CU4" s="233">
        <v>76</v>
      </c>
      <c r="CV4" s="234"/>
      <c r="CW4" s="233">
        <v>83</v>
      </c>
      <c r="CX4" s="234"/>
      <c r="CY4" s="233">
        <v>73</v>
      </c>
      <c r="CZ4" s="234"/>
      <c r="DA4" s="233">
        <v>80</v>
      </c>
      <c r="DB4" s="234"/>
      <c r="DC4" s="233">
        <v>70</v>
      </c>
      <c r="DD4" s="234"/>
      <c r="DE4" s="233">
        <v>75</v>
      </c>
      <c r="DF4" s="234"/>
      <c r="DG4" s="233">
        <v>77</v>
      </c>
      <c r="DH4" s="234"/>
      <c r="DI4" s="233">
        <v>59</v>
      </c>
      <c r="DJ4" s="234"/>
      <c r="DK4" s="233">
        <v>60</v>
      </c>
      <c r="DL4" s="234"/>
      <c r="DM4" s="233">
        <v>62</v>
      </c>
      <c r="DN4" s="234"/>
      <c r="DO4" s="233">
        <v>84</v>
      </c>
      <c r="DP4" s="234"/>
      <c r="DQ4" s="233">
        <v>85</v>
      </c>
      <c r="DR4" s="234"/>
      <c r="DS4" s="233">
        <v>87</v>
      </c>
      <c r="DT4" s="234"/>
      <c r="DU4" s="233"/>
      <c r="DV4" s="234"/>
      <c r="DW4" s="19"/>
    </row>
    <row r="5" spans="1:131" s="1" customFormat="1" ht="25.5" customHeight="1" x14ac:dyDescent="0.25">
      <c r="A5" s="17"/>
      <c r="B5" s="18" t="s">
        <v>10</v>
      </c>
      <c r="C5" s="196" t="s">
        <v>137</v>
      </c>
      <c r="D5" s="197"/>
      <c r="E5" s="196" t="s">
        <v>97</v>
      </c>
      <c r="F5" s="197"/>
      <c r="G5" s="196" t="s">
        <v>98</v>
      </c>
      <c r="H5" s="197"/>
      <c r="I5" s="196" t="s">
        <v>238</v>
      </c>
      <c r="J5" s="197"/>
      <c r="K5" s="196" t="s">
        <v>239</v>
      </c>
      <c r="L5" s="197"/>
      <c r="M5" s="196" t="s">
        <v>99</v>
      </c>
      <c r="N5" s="197"/>
      <c r="O5" s="196" t="s">
        <v>103</v>
      </c>
      <c r="P5" s="197"/>
      <c r="Q5" s="196" t="s">
        <v>104</v>
      </c>
      <c r="R5" s="197"/>
      <c r="S5" s="196" t="s">
        <v>101</v>
      </c>
      <c r="T5" s="197"/>
      <c r="U5" s="196" t="s">
        <v>102</v>
      </c>
      <c r="V5" s="197"/>
      <c r="W5" s="196" t="s">
        <v>36</v>
      </c>
      <c r="X5" s="197"/>
      <c r="Y5" s="196" t="s">
        <v>93</v>
      </c>
      <c r="Z5" s="197"/>
      <c r="AA5" s="196" t="s">
        <v>195</v>
      </c>
      <c r="AB5" s="197"/>
      <c r="AC5" s="196" t="s">
        <v>205</v>
      </c>
      <c r="AD5" s="197"/>
      <c r="AE5" s="196" t="s">
        <v>17</v>
      </c>
      <c r="AF5" s="197"/>
      <c r="AG5" s="196" t="s">
        <v>105</v>
      </c>
      <c r="AH5" s="197"/>
      <c r="AI5" s="196" t="s">
        <v>197</v>
      </c>
      <c r="AJ5" s="197"/>
      <c r="AK5" s="196" t="s">
        <v>164</v>
      </c>
      <c r="AL5" s="197"/>
      <c r="AM5" s="196" t="s">
        <v>198</v>
      </c>
      <c r="AN5" s="197"/>
      <c r="AO5" s="196" t="s">
        <v>199</v>
      </c>
      <c r="AP5" s="197"/>
      <c r="AQ5" s="196" t="s">
        <v>240</v>
      </c>
      <c r="AR5" s="197"/>
      <c r="AS5" s="196" t="s">
        <v>241</v>
      </c>
      <c r="AT5" s="197"/>
      <c r="AU5" s="196" t="s">
        <v>107</v>
      </c>
      <c r="AV5" s="197"/>
      <c r="AW5" s="196" t="s">
        <v>108</v>
      </c>
      <c r="AX5" s="197"/>
      <c r="AY5" s="196" t="s">
        <v>94</v>
      </c>
      <c r="AZ5" s="197"/>
      <c r="BA5" s="196" t="s">
        <v>248</v>
      </c>
      <c r="BB5" s="197"/>
      <c r="BC5" s="196" t="s">
        <v>202</v>
      </c>
      <c r="BD5" s="197"/>
      <c r="BE5" s="196" t="s">
        <v>6</v>
      </c>
      <c r="BF5" s="197"/>
      <c r="BG5" s="196" t="s">
        <v>8</v>
      </c>
      <c r="BH5" s="197"/>
      <c r="BI5" s="196" t="s">
        <v>7</v>
      </c>
      <c r="BJ5" s="197"/>
      <c r="BK5" s="196" t="s">
        <v>109</v>
      </c>
      <c r="BL5" s="197"/>
      <c r="BM5" s="196" t="s">
        <v>203</v>
      </c>
      <c r="BN5" s="197"/>
      <c r="BO5" s="196" t="s">
        <v>88</v>
      </c>
      <c r="BP5" s="197"/>
      <c r="BQ5" s="196" t="s">
        <v>253</v>
      </c>
      <c r="BR5" s="197"/>
      <c r="BS5" s="196" t="s">
        <v>73</v>
      </c>
      <c r="BT5" s="197"/>
      <c r="BU5" s="196" t="s">
        <v>146</v>
      </c>
      <c r="BV5" s="197"/>
      <c r="BW5" s="196" t="s">
        <v>115</v>
      </c>
      <c r="BX5" s="197"/>
      <c r="BY5" s="196" t="s">
        <v>143</v>
      </c>
      <c r="BZ5" s="197"/>
      <c r="CA5" s="196" t="s">
        <v>140</v>
      </c>
      <c r="CB5" s="197"/>
      <c r="CC5" s="196" t="s">
        <v>139</v>
      </c>
      <c r="CD5" s="197"/>
      <c r="CE5" s="196" t="s">
        <v>141</v>
      </c>
      <c r="CF5" s="197"/>
      <c r="CG5" s="196" t="s">
        <v>142</v>
      </c>
      <c r="CH5" s="197"/>
      <c r="CI5" s="196" t="s">
        <v>144</v>
      </c>
      <c r="CJ5" s="197"/>
      <c r="CK5" s="196" t="s">
        <v>129</v>
      </c>
      <c r="CL5" s="197"/>
      <c r="CM5" s="196" t="s">
        <v>150</v>
      </c>
      <c r="CN5" s="197"/>
      <c r="CO5" s="196" t="s">
        <v>148</v>
      </c>
      <c r="CP5" s="197"/>
      <c r="CQ5" s="196" t="s">
        <v>56</v>
      </c>
      <c r="CR5" s="197"/>
      <c r="CS5" s="196" t="s">
        <v>147</v>
      </c>
      <c r="CT5" s="197"/>
      <c r="CU5" s="196" t="s">
        <v>165</v>
      </c>
      <c r="CV5" s="197"/>
      <c r="CW5" s="196" t="s">
        <v>152</v>
      </c>
      <c r="CX5" s="197"/>
      <c r="CY5" s="196" t="s">
        <v>125</v>
      </c>
      <c r="CZ5" s="197"/>
      <c r="DA5" s="196" t="s">
        <v>151</v>
      </c>
      <c r="DB5" s="197"/>
      <c r="DC5" s="196" t="s">
        <v>145</v>
      </c>
      <c r="DD5" s="197"/>
      <c r="DE5" s="196" t="s">
        <v>80</v>
      </c>
      <c r="DF5" s="197"/>
      <c r="DG5" s="196" t="s">
        <v>149</v>
      </c>
      <c r="DH5" s="197"/>
      <c r="DI5" s="196" t="s">
        <v>74</v>
      </c>
      <c r="DJ5" s="197"/>
      <c r="DK5" s="196" t="s">
        <v>90</v>
      </c>
      <c r="DL5" s="197"/>
      <c r="DM5" s="196" t="s">
        <v>114</v>
      </c>
      <c r="DN5" s="197"/>
      <c r="DO5" s="196" t="s">
        <v>153</v>
      </c>
      <c r="DP5" s="197"/>
      <c r="DQ5" s="196" t="s">
        <v>18</v>
      </c>
      <c r="DR5" s="197"/>
      <c r="DS5" s="196" t="s">
        <v>40</v>
      </c>
      <c r="DT5" s="197"/>
      <c r="DU5" s="231" t="s">
        <v>162</v>
      </c>
      <c r="DV5" s="232"/>
      <c r="DW5" s="19"/>
    </row>
    <row r="6" spans="1:131" s="1" customFormat="1" ht="15.75" customHeight="1" x14ac:dyDescent="0.25">
      <c r="A6" s="17"/>
      <c r="B6" s="18" t="s">
        <v>11</v>
      </c>
      <c r="C6" s="196" t="s">
        <v>2</v>
      </c>
      <c r="D6" s="197"/>
      <c r="E6" s="196" t="s">
        <v>70</v>
      </c>
      <c r="F6" s="197"/>
      <c r="G6" s="196" t="s">
        <v>70</v>
      </c>
      <c r="H6" s="197"/>
      <c r="I6" s="196" t="s">
        <v>163</v>
      </c>
      <c r="J6" s="197"/>
      <c r="K6" s="196" t="s">
        <v>163</v>
      </c>
      <c r="L6" s="197"/>
      <c r="M6" s="196" t="s">
        <v>163</v>
      </c>
      <c r="N6" s="197"/>
      <c r="O6" s="196" t="s">
        <v>3</v>
      </c>
      <c r="P6" s="197"/>
      <c r="Q6" s="196" t="s">
        <v>3</v>
      </c>
      <c r="R6" s="197"/>
      <c r="S6" s="196" t="s">
        <v>138</v>
      </c>
      <c r="T6" s="197" t="s">
        <v>39</v>
      </c>
      <c r="U6" s="196" t="s">
        <v>138</v>
      </c>
      <c r="V6" s="197" t="s">
        <v>39</v>
      </c>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3</v>
      </c>
      <c r="AR6" s="197"/>
      <c r="AS6" s="196" t="s">
        <v>9</v>
      </c>
      <c r="AT6" s="197"/>
      <c r="AU6" s="196" t="s">
        <v>3</v>
      </c>
      <c r="AV6" s="197"/>
      <c r="AW6" s="196" t="s">
        <v>3</v>
      </c>
      <c r="AX6" s="197"/>
      <c r="AY6" s="196" t="s">
        <v>3</v>
      </c>
      <c r="AZ6" s="197"/>
      <c r="BA6" s="196" t="s">
        <v>3</v>
      </c>
      <c r="BB6" s="197"/>
      <c r="BC6" s="196" t="s">
        <v>3</v>
      </c>
      <c r="BD6" s="197"/>
      <c r="BE6" s="196" t="s">
        <v>3</v>
      </c>
      <c r="BF6" s="197"/>
      <c r="BG6" s="196" t="s">
        <v>3</v>
      </c>
      <c r="BH6" s="197"/>
      <c r="BI6" s="196" t="s">
        <v>3</v>
      </c>
      <c r="BJ6" s="197"/>
      <c r="BK6" s="196" t="s">
        <v>89</v>
      </c>
      <c r="BL6" s="197"/>
      <c r="BM6" s="196" t="s">
        <v>89</v>
      </c>
      <c r="BN6" s="197"/>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t="s">
        <v>3</v>
      </c>
      <c r="DP6" s="197"/>
      <c r="DQ6" s="196"/>
      <c r="DR6" s="197"/>
      <c r="DS6" s="196"/>
      <c r="DT6" s="197"/>
      <c r="DU6" s="129"/>
      <c r="DV6" s="130"/>
      <c r="DW6" s="19"/>
    </row>
    <row r="7" spans="1:131" s="1" customFormat="1" ht="27.75" customHeight="1" x14ac:dyDescent="0.25">
      <c r="A7" s="17"/>
      <c r="B7" s="21" t="s">
        <v>134</v>
      </c>
      <c r="C7" s="225"/>
      <c r="D7" s="226"/>
      <c r="E7" s="225"/>
      <c r="F7" s="226"/>
      <c r="G7" s="225"/>
      <c r="H7" s="226"/>
      <c r="I7" s="225"/>
      <c r="J7" s="226" t="s">
        <v>95</v>
      </c>
      <c r="K7" s="225"/>
      <c r="L7" s="226" t="s">
        <v>95</v>
      </c>
      <c r="M7" s="225"/>
      <c r="N7" s="226"/>
      <c r="O7" s="225"/>
      <c r="P7" s="226"/>
      <c r="Q7" s="225"/>
      <c r="R7" s="226"/>
      <c r="S7" s="225"/>
      <c r="T7" s="226"/>
      <c r="U7" s="225"/>
      <c r="V7" s="226"/>
      <c r="W7" s="225">
        <v>10</v>
      </c>
      <c r="X7" s="226">
        <v>10</v>
      </c>
      <c r="Y7" s="225">
        <v>10</v>
      </c>
      <c r="Z7" s="226">
        <v>10</v>
      </c>
      <c r="AA7" s="225">
        <v>70</v>
      </c>
      <c r="AB7" s="226">
        <v>100</v>
      </c>
      <c r="AC7" s="225"/>
      <c r="AD7" s="226"/>
      <c r="AE7" s="225">
        <v>10</v>
      </c>
      <c r="AF7" s="226">
        <v>25</v>
      </c>
      <c r="AG7" s="225">
        <v>1.5</v>
      </c>
      <c r="AH7" s="226">
        <v>20</v>
      </c>
      <c r="AI7" s="225">
        <v>1.5</v>
      </c>
      <c r="AJ7" s="226">
        <v>20</v>
      </c>
      <c r="AK7" s="225"/>
      <c r="AL7" s="226"/>
      <c r="AM7" s="225"/>
      <c r="AN7" s="226"/>
      <c r="AO7" s="225"/>
      <c r="AP7" s="226"/>
      <c r="AQ7" s="225">
        <v>1</v>
      </c>
      <c r="AR7" s="226">
        <v>5</v>
      </c>
      <c r="AS7" s="225">
        <v>200</v>
      </c>
      <c r="AT7" s="226">
        <v>10</v>
      </c>
      <c r="AU7" s="225">
        <v>0.05</v>
      </c>
      <c r="AV7" s="226"/>
      <c r="AW7" s="225">
        <v>0.05</v>
      </c>
      <c r="AX7" s="226"/>
      <c r="AY7" s="225">
        <v>1</v>
      </c>
      <c r="AZ7" s="226"/>
      <c r="BA7" s="225">
        <v>0.5</v>
      </c>
      <c r="BB7" s="226">
        <v>2</v>
      </c>
      <c r="BC7" s="225"/>
      <c r="BD7" s="226">
        <v>2</v>
      </c>
      <c r="BE7" s="225"/>
      <c r="BF7" s="226"/>
      <c r="BG7" s="225">
        <v>5.0000000000000001E-3</v>
      </c>
      <c r="BH7" s="226"/>
      <c r="BI7" s="225"/>
      <c r="BJ7" s="226"/>
      <c r="BK7" s="225"/>
      <c r="BL7" s="226">
        <v>1.4</v>
      </c>
      <c r="BM7" s="225"/>
      <c r="BN7" s="226">
        <v>1.4</v>
      </c>
      <c r="BO7" s="225">
        <v>400</v>
      </c>
      <c r="BP7" s="226">
        <v>250</v>
      </c>
      <c r="BQ7" s="225">
        <v>200</v>
      </c>
      <c r="BR7" s="226">
        <v>150</v>
      </c>
      <c r="BS7" s="225"/>
      <c r="BT7" s="226">
        <v>0.4</v>
      </c>
      <c r="BU7" s="225">
        <v>0.01</v>
      </c>
      <c r="BV7" s="226">
        <v>0.1</v>
      </c>
      <c r="BW7" s="225">
        <v>5.0000000000000001E-3</v>
      </c>
      <c r="BX7" s="226">
        <v>0.01</v>
      </c>
      <c r="BY7" s="225">
        <v>0.02</v>
      </c>
      <c r="BZ7" s="226">
        <v>0.2</v>
      </c>
      <c r="CA7" s="225">
        <v>0.05</v>
      </c>
      <c r="CB7" s="226">
        <v>0.2</v>
      </c>
      <c r="CC7" s="225">
        <v>8.0000000000000002E-3</v>
      </c>
      <c r="CD7" s="226">
        <v>0.1</v>
      </c>
      <c r="CE7" s="225">
        <v>0.2</v>
      </c>
      <c r="CF7" s="226">
        <v>2</v>
      </c>
      <c r="CG7" s="225">
        <v>5.0000000000000001E-4</v>
      </c>
      <c r="CH7" s="226">
        <v>2E-3</v>
      </c>
      <c r="CI7" s="225">
        <v>0.05</v>
      </c>
      <c r="CJ7" s="226">
        <v>0.1</v>
      </c>
      <c r="CK7" s="225"/>
      <c r="CL7" s="226">
        <v>0.02</v>
      </c>
      <c r="CM7" s="225"/>
      <c r="CN7" s="226">
        <v>2</v>
      </c>
      <c r="CO7" s="225"/>
      <c r="CP7" s="226">
        <v>0.2</v>
      </c>
      <c r="CQ7" s="225"/>
      <c r="CR7" s="226">
        <v>5</v>
      </c>
      <c r="CS7" s="225"/>
      <c r="CT7" s="226">
        <v>0.01</v>
      </c>
      <c r="CU7" s="225"/>
      <c r="CV7" s="226">
        <v>0.1</v>
      </c>
      <c r="CW7" s="225"/>
      <c r="CX7" s="226">
        <v>0.1</v>
      </c>
      <c r="CY7" s="225"/>
      <c r="CZ7" s="226">
        <v>0.05</v>
      </c>
      <c r="DA7" s="225"/>
      <c r="DB7" s="226">
        <v>2.5</v>
      </c>
      <c r="DC7" s="225"/>
      <c r="DD7" s="226"/>
      <c r="DE7" s="225"/>
      <c r="DF7" s="226"/>
      <c r="DG7" s="225"/>
      <c r="DH7" s="226"/>
      <c r="DI7" s="225"/>
      <c r="DJ7" s="226"/>
      <c r="DK7" s="225"/>
      <c r="DL7" s="226"/>
      <c r="DM7" s="225"/>
      <c r="DN7" s="226"/>
      <c r="DO7" s="225"/>
      <c r="DP7" s="226"/>
      <c r="DQ7" s="225"/>
      <c r="DR7" s="226"/>
      <c r="DS7" s="225"/>
      <c r="DT7" s="226"/>
      <c r="DU7" s="225"/>
      <c r="DV7" s="226"/>
      <c r="DW7" s="19"/>
    </row>
    <row r="8" spans="1:131" s="1" customFormat="1" ht="28.5" customHeight="1" x14ac:dyDescent="0.25">
      <c r="A8" s="17"/>
      <c r="B8" s="21" t="s">
        <v>135</v>
      </c>
      <c r="C8" s="225"/>
      <c r="D8" s="226"/>
      <c r="E8" s="225"/>
      <c r="F8" s="226"/>
      <c r="G8" s="225"/>
      <c r="H8" s="226"/>
      <c r="I8" s="225">
        <v>8.5</v>
      </c>
      <c r="J8" s="226"/>
      <c r="K8" s="225">
        <v>8.5</v>
      </c>
      <c r="L8" s="226"/>
      <c r="M8" s="225">
        <v>8.5</v>
      </c>
      <c r="N8" s="226"/>
      <c r="O8" s="225"/>
      <c r="P8" s="226"/>
      <c r="Q8" s="225"/>
      <c r="R8" s="226"/>
      <c r="S8" s="225"/>
      <c r="T8" s="226"/>
      <c r="U8" s="225"/>
      <c r="V8" s="226"/>
      <c r="W8" s="225">
        <v>15</v>
      </c>
      <c r="X8" s="226"/>
      <c r="Y8" s="225">
        <v>15</v>
      </c>
      <c r="Z8" s="226"/>
      <c r="AA8" s="225">
        <v>100</v>
      </c>
      <c r="AB8" s="226"/>
      <c r="AC8" s="225"/>
      <c r="AD8" s="226"/>
      <c r="AE8" s="225">
        <v>15</v>
      </c>
      <c r="AF8" s="226"/>
      <c r="AG8" s="225">
        <v>2.5</v>
      </c>
      <c r="AH8" s="226"/>
      <c r="AI8" s="225">
        <v>2.5</v>
      </c>
      <c r="AJ8" s="226"/>
      <c r="AK8" s="225"/>
      <c r="AL8" s="226"/>
      <c r="AM8" s="225"/>
      <c r="AN8" s="226"/>
      <c r="AO8" s="225"/>
      <c r="AP8" s="226"/>
      <c r="AQ8" s="225">
        <v>2</v>
      </c>
      <c r="AR8" s="226"/>
      <c r="AS8" s="225">
        <v>800</v>
      </c>
      <c r="AT8" s="226"/>
      <c r="AU8" s="225">
        <v>0.1</v>
      </c>
      <c r="AV8" s="226"/>
      <c r="AW8" s="225">
        <v>0.1</v>
      </c>
      <c r="AX8" s="226"/>
      <c r="AY8" s="225">
        <v>1.5</v>
      </c>
      <c r="AZ8" s="226"/>
      <c r="BA8" s="225">
        <v>1</v>
      </c>
      <c r="BB8" s="226"/>
      <c r="BC8" s="225"/>
      <c r="BD8" s="226"/>
      <c r="BE8" s="225"/>
      <c r="BF8" s="226"/>
      <c r="BG8" s="225">
        <v>0.01</v>
      </c>
      <c r="BH8" s="226"/>
      <c r="BI8" s="225"/>
      <c r="BJ8" s="226"/>
      <c r="BK8" s="225"/>
      <c r="BL8" s="226"/>
      <c r="BM8" s="225"/>
      <c r="BN8" s="226"/>
      <c r="BO8" s="225">
        <v>480</v>
      </c>
      <c r="BP8" s="226"/>
      <c r="BQ8" s="225">
        <v>240</v>
      </c>
      <c r="BR8" s="226"/>
      <c r="BS8" s="225"/>
      <c r="BT8" s="226"/>
      <c r="BU8" s="225">
        <v>0.05</v>
      </c>
      <c r="BV8" s="226"/>
      <c r="BW8" s="225">
        <v>2.5000000000000001E-2</v>
      </c>
      <c r="BX8" s="226"/>
      <c r="BY8" s="225">
        <v>0.1</v>
      </c>
      <c r="BZ8" s="226"/>
      <c r="CA8" s="225">
        <v>0.25</v>
      </c>
      <c r="CB8" s="226"/>
      <c r="CC8" s="225">
        <v>0.04</v>
      </c>
      <c r="CD8" s="226"/>
      <c r="CE8" s="225">
        <v>1</v>
      </c>
      <c r="CF8" s="226"/>
      <c r="CG8" s="225">
        <v>2.5000000000000001E-3</v>
      </c>
      <c r="CH8" s="226"/>
      <c r="CI8" s="225">
        <v>0.25</v>
      </c>
      <c r="CJ8" s="226"/>
      <c r="CK8" s="225"/>
      <c r="CL8" s="226"/>
      <c r="CM8" s="225"/>
      <c r="CN8" s="226"/>
      <c r="CO8" s="225"/>
      <c r="CP8" s="226"/>
      <c r="CQ8" s="225"/>
      <c r="CR8" s="226"/>
      <c r="CS8" s="225"/>
      <c r="CT8" s="226"/>
      <c r="CU8" s="225"/>
      <c r="CV8" s="226"/>
      <c r="CW8" s="225"/>
      <c r="CX8" s="226"/>
      <c r="CY8" s="225"/>
      <c r="CZ8" s="226"/>
      <c r="DA8" s="225"/>
      <c r="DB8" s="226"/>
      <c r="DC8" s="225"/>
      <c r="DD8" s="226"/>
      <c r="DE8" s="225"/>
      <c r="DF8" s="226"/>
      <c r="DG8" s="225"/>
      <c r="DH8" s="226"/>
      <c r="DI8" s="225"/>
      <c r="DJ8" s="226"/>
      <c r="DK8" s="225"/>
      <c r="DL8" s="226"/>
      <c r="DM8" s="225"/>
      <c r="DN8" s="226"/>
      <c r="DO8" s="225"/>
      <c r="DP8" s="226"/>
      <c r="DQ8" s="225"/>
      <c r="DR8" s="226"/>
      <c r="DS8" s="225"/>
      <c r="DT8" s="226"/>
      <c r="DU8" s="225"/>
      <c r="DV8" s="226"/>
      <c r="DW8" s="19"/>
    </row>
    <row r="9" spans="1:131" s="1" customFormat="1" ht="28.5" customHeight="1" x14ac:dyDescent="0.25">
      <c r="A9" s="17"/>
      <c r="B9" s="21" t="s">
        <v>136</v>
      </c>
      <c r="C9" s="225"/>
      <c r="D9" s="226"/>
      <c r="E9" s="225"/>
      <c r="F9" s="226"/>
      <c r="G9" s="225"/>
      <c r="H9" s="226"/>
      <c r="I9" s="238">
        <v>7</v>
      </c>
      <c r="J9" s="239"/>
      <c r="K9" s="238">
        <v>7</v>
      </c>
      <c r="L9" s="239"/>
      <c r="M9" s="238">
        <v>7</v>
      </c>
      <c r="N9" s="239"/>
      <c r="O9" s="225">
        <v>3</v>
      </c>
      <c r="P9" s="226"/>
      <c r="Q9" s="225">
        <v>3</v>
      </c>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225"/>
      <c r="DT9" s="226"/>
      <c r="DU9" s="132"/>
      <c r="DV9" s="133"/>
      <c r="DW9" s="19"/>
    </row>
    <row r="10" spans="1:131" s="1" customFormat="1" ht="18.75" customHeight="1" x14ac:dyDescent="0.25">
      <c r="A10" s="17"/>
      <c r="B10" s="18" t="s">
        <v>71</v>
      </c>
      <c r="C10" s="196" t="s">
        <v>82</v>
      </c>
      <c r="D10" s="228"/>
      <c r="E10" s="196" t="s">
        <v>82</v>
      </c>
      <c r="F10" s="197"/>
      <c r="G10" s="196" t="s">
        <v>75</v>
      </c>
      <c r="H10" s="197"/>
      <c r="I10" s="196" t="s">
        <v>245</v>
      </c>
      <c r="J10" s="197"/>
      <c r="K10" s="196" t="s">
        <v>250</v>
      </c>
      <c r="L10" s="197"/>
      <c r="M10" s="196" t="s">
        <v>75</v>
      </c>
      <c r="N10" s="197"/>
      <c r="O10" s="196" t="s">
        <v>220</v>
      </c>
      <c r="P10" s="197"/>
      <c r="Q10" s="196" t="s">
        <v>75</v>
      </c>
      <c r="R10" s="197"/>
      <c r="S10" s="196" t="s">
        <v>220</v>
      </c>
      <c r="T10" s="197"/>
      <c r="U10" s="196" t="s">
        <v>75</v>
      </c>
      <c r="V10" s="197"/>
      <c r="W10" s="196" t="s">
        <v>86</v>
      </c>
      <c r="X10" s="197"/>
      <c r="Y10" s="196" t="s">
        <v>85</v>
      </c>
      <c r="Z10" s="197"/>
      <c r="AA10" s="196" t="s">
        <v>86</v>
      </c>
      <c r="AB10" s="197"/>
      <c r="AC10" s="196" t="s">
        <v>85</v>
      </c>
      <c r="AD10" s="197"/>
      <c r="AE10" s="196" t="s">
        <v>192</v>
      </c>
      <c r="AF10" s="197"/>
      <c r="AG10" s="196" t="s">
        <v>220</v>
      </c>
      <c r="AH10" s="197"/>
      <c r="AI10" s="196" t="s">
        <v>86</v>
      </c>
      <c r="AJ10" s="197"/>
      <c r="AK10" s="196" t="s">
        <v>85</v>
      </c>
      <c r="AL10" s="197"/>
      <c r="AM10" s="196" t="s">
        <v>86</v>
      </c>
      <c r="AN10" s="197"/>
      <c r="AO10" s="196" t="s">
        <v>86</v>
      </c>
      <c r="AP10" s="197"/>
      <c r="AQ10" s="196" t="s">
        <v>85</v>
      </c>
      <c r="AR10" s="197"/>
      <c r="AS10" s="196" t="s">
        <v>76</v>
      </c>
      <c r="AT10" s="197"/>
      <c r="AU10" s="196" t="s">
        <v>220</v>
      </c>
      <c r="AV10" s="197"/>
      <c r="AW10" s="196" t="s">
        <v>75</v>
      </c>
      <c r="AX10" s="197"/>
      <c r="AY10" s="196" t="s">
        <v>75</v>
      </c>
      <c r="AZ10" s="197"/>
      <c r="BA10" s="196" t="s">
        <v>85</v>
      </c>
      <c r="BB10" s="197"/>
      <c r="BC10" s="196" t="s">
        <v>86</v>
      </c>
      <c r="BD10" s="197"/>
      <c r="BE10" s="196" t="s">
        <v>76</v>
      </c>
      <c r="BF10" s="197"/>
      <c r="BG10" s="196" t="s">
        <v>76</v>
      </c>
      <c r="BH10" s="197"/>
      <c r="BI10" s="196" t="s">
        <v>76</v>
      </c>
      <c r="BJ10" s="197"/>
      <c r="BK10" s="196" t="s">
        <v>220</v>
      </c>
      <c r="BL10" s="197"/>
      <c r="BM10" s="196" t="s">
        <v>86</v>
      </c>
      <c r="BN10" s="197"/>
      <c r="BO10" s="196" t="s">
        <v>85</v>
      </c>
      <c r="BP10" s="197"/>
      <c r="BQ10" s="196" t="s">
        <v>85</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86</v>
      </c>
      <c r="DP10" s="197"/>
      <c r="DQ10" s="196" t="s">
        <v>76</v>
      </c>
      <c r="DR10" s="197"/>
      <c r="DS10" s="196" t="s">
        <v>85</v>
      </c>
      <c r="DT10" s="197"/>
      <c r="DU10" s="135"/>
      <c r="DV10" s="136"/>
      <c r="DW10" s="19"/>
    </row>
    <row r="11" spans="1:131" s="1" customFormat="1" ht="16.5" customHeight="1" x14ac:dyDescent="0.25">
      <c r="A11" s="17"/>
      <c r="B11" s="18" t="s">
        <v>12</v>
      </c>
      <c r="C11" s="196" t="s">
        <v>210</v>
      </c>
      <c r="D11" s="228"/>
      <c r="E11" s="196" t="s">
        <v>216</v>
      </c>
      <c r="F11" s="197"/>
      <c r="G11" s="196" t="s">
        <v>214</v>
      </c>
      <c r="H11" s="197"/>
      <c r="I11" s="196" t="s">
        <v>210</v>
      </c>
      <c r="J11" s="197"/>
      <c r="K11" s="196" t="s">
        <v>210</v>
      </c>
      <c r="L11" s="197"/>
      <c r="M11" s="196"/>
      <c r="N11" s="197"/>
      <c r="O11" s="196" t="s">
        <v>210</v>
      </c>
      <c r="P11" s="197"/>
      <c r="Q11" s="196"/>
      <c r="R11" s="197"/>
      <c r="S11" s="196" t="s">
        <v>210</v>
      </c>
      <c r="T11" s="197"/>
      <c r="U11" s="196"/>
      <c r="V11" s="197"/>
      <c r="W11" s="196" t="s">
        <v>211</v>
      </c>
      <c r="X11" s="197"/>
      <c r="Y11" s="196" t="s">
        <v>211</v>
      </c>
      <c r="Z11" s="197"/>
      <c r="AA11" s="196" t="s">
        <v>211</v>
      </c>
      <c r="AB11" s="197"/>
      <c r="AC11" s="196" t="s">
        <v>215</v>
      </c>
      <c r="AD11" s="197"/>
      <c r="AE11" s="196" t="s">
        <v>214</v>
      </c>
      <c r="AF11" s="197"/>
      <c r="AG11" s="196" t="s">
        <v>210</v>
      </c>
      <c r="AH11" s="197"/>
      <c r="AI11" s="196"/>
      <c r="AJ11" s="197"/>
      <c r="AK11" s="196" t="s">
        <v>214</v>
      </c>
      <c r="AL11" s="197"/>
      <c r="AM11" s="196" t="s">
        <v>214</v>
      </c>
      <c r="AN11" s="197"/>
      <c r="AO11" s="196" t="s">
        <v>214</v>
      </c>
      <c r="AP11" s="197"/>
      <c r="AQ11" s="196" t="s">
        <v>214</v>
      </c>
      <c r="AR11" s="197"/>
      <c r="AS11" s="196" t="s">
        <v>214</v>
      </c>
      <c r="AT11" s="197"/>
      <c r="AU11" s="196" t="s">
        <v>210</v>
      </c>
      <c r="AV11" s="197"/>
      <c r="AW11" s="196"/>
      <c r="AX11" s="197"/>
      <c r="AY11" s="196" t="s">
        <v>213</v>
      </c>
      <c r="AZ11" s="197"/>
      <c r="BA11" s="196" t="s">
        <v>213</v>
      </c>
      <c r="BB11" s="197"/>
      <c r="BC11" s="196"/>
      <c r="BD11" s="197"/>
      <c r="BE11" s="196" t="s">
        <v>204</v>
      </c>
      <c r="BF11" s="197"/>
      <c r="BG11" s="196" t="s">
        <v>204</v>
      </c>
      <c r="BH11" s="197"/>
      <c r="BI11" s="196"/>
      <c r="BJ11" s="197"/>
      <c r="BK11" s="196" t="s">
        <v>210</v>
      </c>
      <c r="BL11" s="197"/>
      <c r="BM11" s="196"/>
      <c r="BN11" s="197"/>
      <c r="BO11" s="196" t="s">
        <v>213</v>
      </c>
      <c r="BP11" s="197"/>
      <c r="BQ11" s="196" t="s">
        <v>213</v>
      </c>
      <c r="BR11" s="197"/>
      <c r="BS11" s="196" t="s">
        <v>213</v>
      </c>
      <c r="BT11" s="197"/>
      <c r="BU11" s="196" t="s">
        <v>213</v>
      </c>
      <c r="BV11" s="197"/>
      <c r="BW11" s="196" t="s">
        <v>213</v>
      </c>
      <c r="BX11" s="197"/>
      <c r="BY11" s="196" t="s">
        <v>213</v>
      </c>
      <c r="BZ11" s="197"/>
      <c r="CA11" s="196" t="s">
        <v>213</v>
      </c>
      <c r="CB11" s="197"/>
      <c r="CC11" s="196" t="s">
        <v>213</v>
      </c>
      <c r="CD11" s="197"/>
      <c r="CE11" s="196" t="s">
        <v>213</v>
      </c>
      <c r="CF11" s="197"/>
      <c r="CG11" s="196" t="s">
        <v>213</v>
      </c>
      <c r="CH11" s="197"/>
      <c r="CI11" s="196" t="s">
        <v>213</v>
      </c>
      <c r="CJ11" s="197"/>
      <c r="CK11" s="196" t="s">
        <v>213</v>
      </c>
      <c r="CL11" s="197"/>
      <c r="CM11" s="196" t="s">
        <v>213</v>
      </c>
      <c r="CN11" s="197"/>
      <c r="CO11" s="196" t="s">
        <v>213</v>
      </c>
      <c r="CP11" s="197"/>
      <c r="CQ11" s="196" t="s">
        <v>213</v>
      </c>
      <c r="CR11" s="197"/>
      <c r="CS11" s="196" t="s">
        <v>213</v>
      </c>
      <c r="CT11" s="197"/>
      <c r="CU11" s="196" t="s">
        <v>213</v>
      </c>
      <c r="CV11" s="197"/>
      <c r="CW11" s="196" t="s">
        <v>213</v>
      </c>
      <c r="CX11" s="197"/>
      <c r="CY11" s="196" t="s">
        <v>213</v>
      </c>
      <c r="CZ11" s="197"/>
      <c r="DA11" s="196" t="s">
        <v>213</v>
      </c>
      <c r="DB11" s="197"/>
      <c r="DC11" s="196" t="s">
        <v>213</v>
      </c>
      <c r="DD11" s="197"/>
      <c r="DE11" s="196" t="s">
        <v>213</v>
      </c>
      <c r="DF11" s="197"/>
      <c r="DG11" s="196" t="s">
        <v>213</v>
      </c>
      <c r="DH11" s="197"/>
      <c r="DI11" s="196" t="s">
        <v>213</v>
      </c>
      <c r="DJ11" s="197"/>
      <c r="DK11" s="196" t="s">
        <v>213</v>
      </c>
      <c r="DL11" s="197"/>
      <c r="DM11" s="196" t="s">
        <v>213</v>
      </c>
      <c r="DN11" s="197"/>
      <c r="DO11" s="196" t="s">
        <v>213</v>
      </c>
      <c r="DP11" s="197"/>
      <c r="DQ11" s="196"/>
      <c r="DR11" s="197"/>
      <c r="DS11" s="196"/>
      <c r="DT11" s="197"/>
      <c r="DU11" s="135"/>
      <c r="DV11" s="136"/>
      <c r="DW11" s="19"/>
    </row>
    <row r="12" spans="1:131" ht="25.5" customHeight="1" x14ac:dyDescent="0.25">
      <c r="A12" s="113"/>
      <c r="B12" s="18" t="s">
        <v>13</v>
      </c>
      <c r="C12" s="196">
        <v>30</v>
      </c>
      <c r="D12" s="227"/>
      <c r="E12" s="196">
        <v>30</v>
      </c>
      <c r="F12" s="197"/>
      <c r="G12" s="196">
        <v>4</v>
      </c>
      <c r="H12" s="227"/>
      <c r="I12" s="196">
        <v>30</v>
      </c>
      <c r="J12" s="197"/>
      <c r="K12" s="196">
        <v>30</v>
      </c>
      <c r="L12" s="197"/>
      <c r="M12" s="196"/>
      <c r="N12" s="227"/>
      <c r="O12" s="196">
        <v>30</v>
      </c>
      <c r="P12" s="197"/>
      <c r="Q12" s="196"/>
      <c r="R12" s="227"/>
      <c r="S12" s="196">
        <v>30</v>
      </c>
      <c r="T12" s="197"/>
      <c r="U12" s="196"/>
      <c r="V12" s="227"/>
      <c r="W12" s="196">
        <v>8</v>
      </c>
      <c r="X12" s="227"/>
      <c r="Y12" s="196">
        <v>8</v>
      </c>
      <c r="Z12" s="227"/>
      <c r="AA12" s="196">
        <v>8</v>
      </c>
      <c r="AB12" s="227"/>
      <c r="AC12" s="196"/>
      <c r="AD12" s="197"/>
      <c r="AE12" s="196">
        <v>4</v>
      </c>
      <c r="AF12" s="197"/>
      <c r="AG12" s="196">
        <v>30</v>
      </c>
      <c r="AH12" s="197"/>
      <c r="AI12" s="196"/>
      <c r="AJ12" s="197"/>
      <c r="AK12" s="196">
        <v>4</v>
      </c>
      <c r="AL12" s="197"/>
      <c r="AM12" s="196">
        <v>4</v>
      </c>
      <c r="AN12" s="197"/>
      <c r="AO12" s="196">
        <v>4</v>
      </c>
      <c r="AP12" s="197"/>
      <c r="AQ12" s="196">
        <v>4</v>
      </c>
      <c r="AR12" s="197"/>
      <c r="AS12" s="196">
        <v>4</v>
      </c>
      <c r="AT12" s="197"/>
      <c r="AU12" s="196">
        <v>30</v>
      </c>
      <c r="AV12" s="197"/>
      <c r="AW12" s="196"/>
      <c r="AX12" s="197"/>
      <c r="AY12" s="196">
        <v>1</v>
      </c>
      <c r="AZ12" s="197"/>
      <c r="BA12" s="196">
        <v>1</v>
      </c>
      <c r="BB12" s="197"/>
      <c r="BC12" s="196"/>
      <c r="BD12" s="197"/>
      <c r="BE12" s="196"/>
      <c r="BF12" s="197"/>
      <c r="BG12" s="196"/>
      <c r="BH12" s="197"/>
      <c r="BI12" s="196"/>
      <c r="BJ12" s="197"/>
      <c r="BK12" s="196">
        <v>30</v>
      </c>
      <c r="BL12" s="197"/>
      <c r="BM12" s="196"/>
      <c r="BN12" s="197"/>
      <c r="BO12" s="196">
        <v>1</v>
      </c>
      <c r="BP12" s="197"/>
      <c r="BQ12" s="196">
        <v>1</v>
      </c>
      <c r="BR12" s="197"/>
      <c r="BS12" s="196">
        <v>1</v>
      </c>
      <c r="BT12" s="197"/>
      <c r="BU12" s="196">
        <v>1</v>
      </c>
      <c r="BV12" s="197"/>
      <c r="BW12" s="196">
        <v>1</v>
      </c>
      <c r="BX12" s="197"/>
      <c r="BY12" s="196">
        <v>1</v>
      </c>
      <c r="BZ12" s="197"/>
      <c r="CA12" s="196">
        <v>1</v>
      </c>
      <c r="CB12" s="197"/>
      <c r="CC12" s="196">
        <v>1</v>
      </c>
      <c r="CD12" s="197"/>
      <c r="CE12" s="196">
        <v>1</v>
      </c>
      <c r="CF12" s="197"/>
      <c r="CG12" s="196">
        <v>1</v>
      </c>
      <c r="CH12" s="197"/>
      <c r="CI12" s="196">
        <v>1</v>
      </c>
      <c r="CJ12" s="197"/>
      <c r="CK12" s="196">
        <v>1</v>
      </c>
      <c r="CL12" s="197"/>
      <c r="CM12" s="196">
        <v>1</v>
      </c>
      <c r="CN12" s="197"/>
      <c r="CO12" s="196">
        <v>1</v>
      </c>
      <c r="CP12" s="197"/>
      <c r="CQ12" s="196">
        <v>1</v>
      </c>
      <c r="CR12" s="197"/>
      <c r="CS12" s="196">
        <v>1</v>
      </c>
      <c r="CT12" s="197"/>
      <c r="CU12" s="196">
        <v>1</v>
      </c>
      <c r="CV12" s="197"/>
      <c r="CW12" s="196">
        <v>1</v>
      </c>
      <c r="CX12" s="197"/>
      <c r="CY12" s="196">
        <v>1</v>
      </c>
      <c r="CZ12" s="197"/>
      <c r="DA12" s="196">
        <v>1</v>
      </c>
      <c r="DB12" s="197"/>
      <c r="DC12" s="196">
        <v>1</v>
      </c>
      <c r="DD12" s="197"/>
      <c r="DE12" s="196">
        <v>1</v>
      </c>
      <c r="DF12" s="197"/>
      <c r="DG12" s="196">
        <v>1</v>
      </c>
      <c r="DH12" s="197"/>
      <c r="DI12" s="196">
        <v>1</v>
      </c>
      <c r="DJ12" s="197"/>
      <c r="DK12" s="196">
        <v>1</v>
      </c>
      <c r="DL12" s="197"/>
      <c r="DM12" s="196">
        <v>1</v>
      </c>
      <c r="DN12" s="197"/>
      <c r="DO12" s="196">
        <v>1</v>
      </c>
      <c r="DP12" s="197"/>
      <c r="DQ12" s="196"/>
      <c r="DR12" s="197"/>
      <c r="DS12" s="196"/>
      <c r="DT12" s="197"/>
      <c r="DU12" s="235"/>
      <c r="DV12" s="236"/>
      <c r="DW12" s="20"/>
    </row>
    <row r="13" spans="1:131" s="57" customFormat="1" ht="1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5">
      <c r="A14" s="115">
        <v>1</v>
      </c>
      <c r="B14" s="127"/>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5">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5">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5">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5">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5">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5">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5">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5">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5">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5">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5">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5">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5">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5">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5">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5">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5">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5">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5">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5">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5">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5">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5">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5">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5">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5">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5">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5">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5">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5">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5">
      <c r="A52" s="154"/>
      <c r="B52" s="154"/>
      <c r="C52" s="154"/>
      <c r="D52" s="154"/>
    </row>
  </sheetData>
  <sheetProtection password="81FA" sheet="1" selectLockedCells="1"/>
  <mergeCells count="554">
    <mergeCell ref="DA4:DB4"/>
    <mergeCell ref="CO4:CP4"/>
    <mergeCell ref="CU4:CV4"/>
    <mergeCell ref="CQ4:CR4"/>
    <mergeCell ref="CW4:CX4"/>
    <mergeCell ref="BU4:BV4"/>
    <mergeCell ref="CS4:CT4"/>
    <mergeCell ref="DU12:DV12"/>
    <mergeCell ref="DS4:DT4"/>
    <mergeCell ref="DU4:DV4"/>
    <mergeCell ref="DC4:DD4"/>
    <mergeCell ref="DM4:DN4"/>
    <mergeCell ref="DI4:DJ4"/>
    <mergeCell ref="DK4:DL4"/>
    <mergeCell ref="DO4:DP4"/>
    <mergeCell ref="DQ4:DR4"/>
    <mergeCell ref="DE4:DF4"/>
    <mergeCell ref="DG4:DH4"/>
    <mergeCell ref="CY4:CZ4"/>
    <mergeCell ref="CC4:CD4"/>
    <mergeCell ref="CE4:CF4"/>
    <mergeCell ref="CG4:CH4"/>
    <mergeCell ref="CI4:CJ4"/>
    <mergeCell ref="BW4:BX4"/>
    <mergeCell ref="BY4:BZ4"/>
    <mergeCell ref="CA4:CB4"/>
    <mergeCell ref="BO4:BP4"/>
    <mergeCell ref="BQ4:BR4"/>
    <mergeCell ref="BS4:BT4"/>
    <mergeCell ref="CK4:CL4"/>
    <mergeCell ref="CM4:CN4"/>
    <mergeCell ref="BC4:BD4"/>
    <mergeCell ref="BK4:BL4"/>
    <mergeCell ref="BM4:BN4"/>
    <mergeCell ref="BE4:BF4"/>
    <mergeCell ref="BG4:BH4"/>
    <mergeCell ref="BI4:BJ4"/>
    <mergeCell ref="I4:J4"/>
    <mergeCell ref="M4:N4"/>
    <mergeCell ref="S4:T4"/>
    <mergeCell ref="U4:V4"/>
    <mergeCell ref="AE4:AF4"/>
    <mergeCell ref="K4:L4"/>
    <mergeCell ref="AY4:AZ4"/>
    <mergeCell ref="BA4:BB4"/>
    <mergeCell ref="AM4:AN4"/>
    <mergeCell ref="AO4:AP4"/>
    <mergeCell ref="AS4:AT4"/>
    <mergeCell ref="AU4:AV4"/>
    <mergeCell ref="AW4:AX4"/>
    <mergeCell ref="AQ4:AR4"/>
    <mergeCell ref="AK4:AL4"/>
    <mergeCell ref="K10:L10"/>
    <mergeCell ref="K11:L11"/>
    <mergeCell ref="AG4:AH4"/>
    <mergeCell ref="AI4:AJ4"/>
    <mergeCell ref="AC4:AD4"/>
    <mergeCell ref="Y4:Z4"/>
    <mergeCell ref="AA4:AB4"/>
    <mergeCell ref="W4:X4"/>
    <mergeCell ref="AA6:AB6"/>
    <mergeCell ref="AA9:AB9"/>
    <mergeCell ref="U10:V10"/>
    <mergeCell ref="K6:L6"/>
    <mergeCell ref="K7:L7"/>
    <mergeCell ref="AI5:AJ5"/>
    <mergeCell ref="S5:T5"/>
    <mergeCell ref="W5:X5"/>
    <mergeCell ref="Y6:Z6"/>
    <mergeCell ref="W6:X6"/>
    <mergeCell ref="Y5:Z5"/>
    <mergeCell ref="U5:V5"/>
    <mergeCell ref="AC7:AD7"/>
    <mergeCell ref="U11:V11"/>
    <mergeCell ref="U6:V6"/>
    <mergeCell ref="U7:V7"/>
    <mergeCell ref="C4:D4"/>
    <mergeCell ref="E4:F4"/>
    <mergeCell ref="G4:H4"/>
    <mergeCell ref="O4:P4"/>
    <mergeCell ref="Q4:R4"/>
    <mergeCell ref="M5:N5"/>
    <mergeCell ref="Q5:R5"/>
    <mergeCell ref="K5:L5"/>
    <mergeCell ref="O10:P10"/>
    <mergeCell ref="O6:P6"/>
    <mergeCell ref="O5:P5"/>
    <mergeCell ref="C10:D10"/>
    <mergeCell ref="G6:H6"/>
    <mergeCell ref="G7:H7"/>
    <mergeCell ref="G8:H8"/>
    <mergeCell ref="G9:H9"/>
    <mergeCell ref="C8:D8"/>
    <mergeCell ref="E8:F8"/>
    <mergeCell ref="O9:P9"/>
    <mergeCell ref="K8:L8"/>
    <mergeCell ref="K9:L9"/>
    <mergeCell ref="C6:D6"/>
    <mergeCell ref="E5:F5"/>
    <mergeCell ref="Q9:R9"/>
    <mergeCell ref="E12:F12"/>
    <mergeCell ref="C11:D11"/>
    <mergeCell ref="C12:D12"/>
    <mergeCell ref="U12:V12"/>
    <mergeCell ref="S12:T12"/>
    <mergeCell ref="M6:N6"/>
    <mergeCell ref="M7:N7"/>
    <mergeCell ref="M8:N8"/>
    <mergeCell ref="S6:T6"/>
    <mergeCell ref="Q8:R8"/>
    <mergeCell ref="S8:T8"/>
    <mergeCell ref="S7:T7"/>
    <mergeCell ref="Q6:R6"/>
    <mergeCell ref="G12:H12"/>
    <mergeCell ref="O12:P12"/>
    <mergeCell ref="K12:L12"/>
    <mergeCell ref="Q12:R12"/>
    <mergeCell ref="I12:J12"/>
    <mergeCell ref="E10:F10"/>
    <mergeCell ref="E11:F11"/>
    <mergeCell ref="M9:N9"/>
    <mergeCell ref="Q10:R10"/>
    <mergeCell ref="Q11:R11"/>
    <mergeCell ref="M12:N12"/>
    <mergeCell ref="AA8:AB8"/>
    <mergeCell ref="AC8:AD8"/>
    <mergeCell ref="AI8:AJ8"/>
    <mergeCell ref="AM10:AN10"/>
    <mergeCell ref="AM11:AN11"/>
    <mergeCell ref="AI10:AJ10"/>
    <mergeCell ref="E7:F7"/>
    <mergeCell ref="Q7:R7"/>
    <mergeCell ref="O11:P11"/>
    <mergeCell ref="G10:H10"/>
    <mergeCell ref="G11:H11"/>
    <mergeCell ref="I10:J10"/>
    <mergeCell ref="I11:J11"/>
    <mergeCell ref="M10:N10"/>
    <mergeCell ref="M11:N11"/>
    <mergeCell ref="I8:J8"/>
    <mergeCell ref="I7:J7"/>
    <mergeCell ref="W9:X9"/>
    <mergeCell ref="U8:V8"/>
    <mergeCell ref="U9:V9"/>
    <mergeCell ref="W8:X8"/>
    <mergeCell ref="Y8:Z8"/>
    <mergeCell ref="S10:T10"/>
    <mergeCell ref="S11:T11"/>
    <mergeCell ref="DU7:DV7"/>
    <mergeCell ref="DU8:DV8"/>
    <mergeCell ref="DE8:DF8"/>
    <mergeCell ref="DI8:DJ8"/>
    <mergeCell ref="DK8:DL8"/>
    <mergeCell ref="DM7:DN7"/>
    <mergeCell ref="DQ7:DR7"/>
    <mergeCell ref="DO8:DP8"/>
    <mergeCell ref="DQ8:DR8"/>
    <mergeCell ref="DS8:DT8"/>
    <mergeCell ref="W12:X12"/>
    <mergeCell ref="W10:X10"/>
    <mergeCell ref="W11:X11"/>
    <mergeCell ref="Y11:Z11"/>
    <mergeCell ref="Y12:Z12"/>
    <mergeCell ref="Y10:Z10"/>
    <mergeCell ref="BK7:BL7"/>
    <mergeCell ref="AY7:AZ7"/>
    <mergeCell ref="BA7:BB7"/>
    <mergeCell ref="BC7:BD7"/>
    <mergeCell ref="BG7:BH7"/>
    <mergeCell ref="BC11:BD11"/>
    <mergeCell ref="AA11:AB11"/>
    <mergeCell ref="AY11:AZ11"/>
    <mergeCell ref="AY12:AZ12"/>
    <mergeCell ref="W7:X7"/>
    <mergeCell ref="Y7:Z7"/>
    <mergeCell ref="AE7:AF7"/>
    <mergeCell ref="AQ10:AR10"/>
    <mergeCell ref="AQ9:AR9"/>
    <mergeCell ref="AQ8:AR8"/>
    <mergeCell ref="AY10:AZ10"/>
    <mergeCell ref="AW10:AX10"/>
    <mergeCell ref="AK8:AL8"/>
    <mergeCell ref="BQ5:BR5"/>
    <mergeCell ref="BK6:BL6"/>
    <mergeCell ref="AQ6:AR6"/>
    <mergeCell ref="Y9:Z9"/>
    <mergeCell ref="AI7:AJ7"/>
    <mergeCell ref="BE6:BF6"/>
    <mergeCell ref="AU7:AV7"/>
    <mergeCell ref="AW6:AX6"/>
    <mergeCell ref="AU6:AV6"/>
    <mergeCell ref="AY9:AZ9"/>
    <mergeCell ref="AU9:AV9"/>
    <mergeCell ref="AU8:AV8"/>
    <mergeCell ref="AW8:AX8"/>
    <mergeCell ref="BG8:BH8"/>
    <mergeCell ref="BI8:BJ8"/>
    <mergeCell ref="BI9:BJ9"/>
    <mergeCell ref="BK5:BL5"/>
    <mergeCell ref="BM5:BN5"/>
    <mergeCell ref="BG9:BH9"/>
    <mergeCell ref="BG6:BH6"/>
    <mergeCell ref="BC6:BD6"/>
    <mergeCell ref="AA7:AB7"/>
    <mergeCell ref="AK7:AL7"/>
    <mergeCell ref="AC9:AD9"/>
    <mergeCell ref="CO5:CP5"/>
    <mergeCell ref="BM8:BN8"/>
    <mergeCell ref="AI6:AJ6"/>
    <mergeCell ref="CK11:CL11"/>
    <mergeCell ref="CK9:CL9"/>
    <mergeCell ref="CK8:CL8"/>
    <mergeCell ref="CU11:CV11"/>
    <mergeCell ref="DA6:DB6"/>
    <mergeCell ref="DA7:DB7"/>
    <mergeCell ref="DA8:DB8"/>
    <mergeCell ref="CW11:CX11"/>
    <mergeCell ref="DA11:DB11"/>
    <mergeCell ref="CY11:CZ11"/>
    <mergeCell ref="CU6:CV6"/>
    <mergeCell ref="CU8:CV8"/>
    <mergeCell ref="CU9:CV9"/>
    <mergeCell ref="CW7:CX7"/>
    <mergeCell ref="CW6:CX6"/>
    <mergeCell ref="CQ7:CR7"/>
    <mergeCell ref="CK6:CL6"/>
    <mergeCell ref="CQ6:CR6"/>
    <mergeCell ref="CS8:CT8"/>
    <mergeCell ref="CO7:CP7"/>
    <mergeCell ref="CM6:CN6"/>
    <mergeCell ref="DK5:DL5"/>
    <mergeCell ref="DK6:DL6"/>
    <mergeCell ref="DI6:DJ6"/>
    <mergeCell ref="DI5:DJ5"/>
    <mergeCell ref="DK7:DL7"/>
    <mergeCell ref="DK9:DL9"/>
    <mergeCell ref="DK10:DL10"/>
    <mergeCell ref="DE9:DF9"/>
    <mergeCell ref="DG5:DH5"/>
    <mergeCell ref="DI11:DJ11"/>
    <mergeCell ref="DC5:DD5"/>
    <mergeCell ref="DE5:DF5"/>
    <mergeCell ref="DC11:DD11"/>
    <mergeCell ref="DG7:DH7"/>
    <mergeCell ref="DC7:DD7"/>
    <mergeCell ref="DG8:DH8"/>
    <mergeCell ref="DE7:DF7"/>
    <mergeCell ref="DC8:DD8"/>
    <mergeCell ref="DC9:DD9"/>
    <mergeCell ref="DI10:DJ10"/>
    <mergeCell ref="DG10:DH10"/>
    <mergeCell ref="DC10:DD10"/>
    <mergeCell ref="DE10:DF10"/>
    <mergeCell ref="DG11:DH11"/>
    <mergeCell ref="DE11:DF11"/>
    <mergeCell ref="DO12:DP12"/>
    <mergeCell ref="DM10:DN10"/>
    <mergeCell ref="DM5:DN5"/>
    <mergeCell ref="DS12:DT12"/>
    <mergeCell ref="DS10:DT10"/>
    <mergeCell ref="DS6:DT6"/>
    <mergeCell ref="DQ12:DR12"/>
    <mergeCell ref="DQ10:DR10"/>
    <mergeCell ref="DQ6:DR6"/>
    <mergeCell ref="DQ5:DR5"/>
    <mergeCell ref="DS9:DT9"/>
    <mergeCell ref="DS11:DT11"/>
    <mergeCell ref="DQ11:DR11"/>
    <mergeCell ref="DQ9:DR9"/>
    <mergeCell ref="DO11:DP11"/>
    <mergeCell ref="DO9:DP9"/>
    <mergeCell ref="DO10:DP10"/>
    <mergeCell ref="DO5:DP5"/>
    <mergeCell ref="DO6:DP6"/>
    <mergeCell ref="DO7:DP7"/>
    <mergeCell ref="DS7:DT7"/>
    <mergeCell ref="DM6:DN6"/>
    <mergeCell ref="DM8:DN8"/>
    <mergeCell ref="AE5:AF5"/>
    <mergeCell ref="AM5:AN5"/>
    <mergeCell ref="AM6:AN6"/>
    <mergeCell ref="AK5:AL5"/>
    <mergeCell ref="AG8:AH8"/>
    <mergeCell ref="AG9:AH9"/>
    <mergeCell ref="AA12:AB12"/>
    <mergeCell ref="AC10:AD10"/>
    <mergeCell ref="AG10:AH10"/>
    <mergeCell ref="AG11:AH11"/>
    <mergeCell ref="AC12:AD12"/>
    <mergeCell ref="AE12:AF12"/>
    <mergeCell ref="AC11:AD11"/>
    <mergeCell ref="AA10:AB10"/>
    <mergeCell ref="AE10:AF10"/>
    <mergeCell ref="AE11:AF11"/>
    <mergeCell ref="AE9:AF9"/>
    <mergeCell ref="AA5:AB5"/>
    <mergeCell ref="AC5:AD5"/>
    <mergeCell ref="AG5:AH5"/>
    <mergeCell ref="AK11:AL11"/>
    <mergeCell ref="AG12:AH12"/>
    <mergeCell ref="AC6:AD6"/>
    <mergeCell ref="AM7:AN7"/>
    <mergeCell ref="E6:F6"/>
    <mergeCell ref="I6:J6"/>
    <mergeCell ref="C5:D5"/>
    <mergeCell ref="I9:J9"/>
    <mergeCell ref="I5:J5"/>
    <mergeCell ref="S9:T9"/>
    <mergeCell ref="C7:D7"/>
    <mergeCell ref="C9:D9"/>
    <mergeCell ref="O7:P7"/>
    <mergeCell ref="O8:P8"/>
    <mergeCell ref="E9:F9"/>
    <mergeCell ref="G5:H5"/>
    <mergeCell ref="AE6:AF6"/>
    <mergeCell ref="AS8:AT8"/>
    <mergeCell ref="AI11:AJ11"/>
    <mergeCell ref="AI12:AJ12"/>
    <mergeCell ref="AG6:AH6"/>
    <mergeCell ref="AG7:AH7"/>
    <mergeCell ref="AM8:AN8"/>
    <mergeCell ref="AQ7:AR7"/>
    <mergeCell ref="AI9:AJ9"/>
    <mergeCell ref="AM9:AN9"/>
    <mergeCell ref="AK10:AL10"/>
    <mergeCell ref="AK9:AL9"/>
    <mergeCell ref="AE8:AF8"/>
    <mergeCell ref="AO8:AP8"/>
    <mergeCell ref="AS12:AT12"/>
    <mergeCell ref="AS11:AT11"/>
    <mergeCell ref="AS10:AT10"/>
    <mergeCell ref="AS9:AT9"/>
    <mergeCell ref="AQ11:AR11"/>
    <mergeCell ref="AO10:AP10"/>
    <mergeCell ref="AQ12:AR12"/>
    <mergeCell ref="AK6:AL6"/>
    <mergeCell ref="BG5:BH5"/>
    <mergeCell ref="AW7:AX7"/>
    <mergeCell ref="BE7:BF7"/>
    <mergeCell ref="BA5:BB5"/>
    <mergeCell ref="BC5:BD5"/>
    <mergeCell ref="BE5:BF5"/>
    <mergeCell ref="BC9:BD9"/>
    <mergeCell ref="BA9:BB9"/>
    <mergeCell ref="BA12:BB12"/>
    <mergeCell ref="BA11:BB11"/>
    <mergeCell ref="BA10:BB10"/>
    <mergeCell ref="AW9:AX9"/>
    <mergeCell ref="AY8:AZ8"/>
    <mergeCell ref="BC8:BD8"/>
    <mergeCell ref="BA6:BB6"/>
    <mergeCell ref="BE8:BF8"/>
    <mergeCell ref="BG10:BH10"/>
    <mergeCell ref="BE9:BF9"/>
    <mergeCell ref="BA8:BB8"/>
    <mergeCell ref="AU12:AV12"/>
    <mergeCell ref="AU11:AV11"/>
    <mergeCell ref="AW11:AX11"/>
    <mergeCell ref="AU10:AV10"/>
    <mergeCell ref="BC12:BD12"/>
    <mergeCell ref="BG12:BH12"/>
    <mergeCell ref="BG11:BH11"/>
    <mergeCell ref="BI11:BJ11"/>
    <mergeCell ref="BE11:BF11"/>
    <mergeCell ref="BE12:BF12"/>
    <mergeCell ref="BE10:BF10"/>
    <mergeCell ref="BI12:BJ12"/>
    <mergeCell ref="BC10:BD10"/>
    <mergeCell ref="BI10:BJ10"/>
    <mergeCell ref="AW12:AX12"/>
    <mergeCell ref="CQ9:CR9"/>
    <mergeCell ref="CW10:CX10"/>
    <mergeCell ref="CO10:CP10"/>
    <mergeCell ref="CU10:CV10"/>
    <mergeCell ref="CY10:CZ10"/>
    <mergeCell ref="BO10:BP10"/>
    <mergeCell ref="BW12:BX12"/>
    <mergeCell ref="BW11:BX11"/>
    <mergeCell ref="BW10:BX10"/>
    <mergeCell ref="CC12:CD12"/>
    <mergeCell ref="CE12:CF12"/>
    <mergeCell ref="CK12:CL12"/>
    <mergeCell ref="CS11:CT11"/>
    <mergeCell ref="CQ12:CR12"/>
    <mergeCell ref="BY11:BZ11"/>
    <mergeCell ref="BY12:BZ12"/>
    <mergeCell ref="CA12:CB12"/>
    <mergeCell ref="CA11:CB11"/>
    <mergeCell ref="CE11:CF11"/>
    <mergeCell ref="CE10:CF10"/>
    <mergeCell ref="CY12:CZ12"/>
    <mergeCell ref="CQ11:CR11"/>
    <mergeCell ref="CS10:CT10"/>
    <mergeCell ref="BU12:BV12"/>
    <mergeCell ref="BO9:BP9"/>
    <mergeCell ref="BU9:BV9"/>
    <mergeCell ref="BQ8:BR8"/>
    <mergeCell ref="BO8:BP8"/>
    <mergeCell ref="BQ9:BR9"/>
    <mergeCell ref="BU8:BV8"/>
    <mergeCell ref="CA9:CB9"/>
    <mergeCell ref="DI7:DJ7"/>
    <mergeCell ref="CO9:CP9"/>
    <mergeCell ref="CU7:CV7"/>
    <mergeCell ref="CW8:CX8"/>
    <mergeCell ref="CE7:CF7"/>
    <mergeCell ref="CI8:CJ8"/>
    <mergeCell ref="CK7:CL7"/>
    <mergeCell ref="CS9:CT9"/>
    <mergeCell ref="CE9:CF9"/>
    <mergeCell ref="CY9:CZ9"/>
    <mergeCell ref="CQ8:CR8"/>
    <mergeCell ref="CC9:CD9"/>
    <mergeCell ref="CY7:CZ7"/>
    <mergeCell ref="CY8:CZ8"/>
    <mergeCell ref="CC7:CD7"/>
    <mergeCell ref="DG9:DH9"/>
    <mergeCell ref="CW9:CX9"/>
    <mergeCell ref="CI7:CJ7"/>
    <mergeCell ref="CO8:CP8"/>
    <mergeCell ref="CG8:CH8"/>
    <mergeCell ref="BW6:BX6"/>
    <mergeCell ref="CE8:CF8"/>
    <mergeCell ref="CO6:CP6"/>
    <mergeCell ref="BU6:BV6"/>
    <mergeCell ref="BO6:BP6"/>
    <mergeCell ref="BS7:BT7"/>
    <mergeCell ref="BS6:BT6"/>
    <mergeCell ref="BO7:BP7"/>
    <mergeCell ref="BQ7:BR7"/>
    <mergeCell ref="BS8:BT8"/>
    <mergeCell ref="CM7:CN7"/>
    <mergeCell ref="DG12:DH12"/>
    <mergeCell ref="CC11:CD11"/>
    <mergeCell ref="CC10:CD10"/>
    <mergeCell ref="BS9:BT9"/>
    <mergeCell ref="CO11:CP11"/>
    <mergeCell ref="DK12:DL12"/>
    <mergeCell ref="CO12:CP12"/>
    <mergeCell ref="CI12:CJ12"/>
    <mergeCell ref="DM12:DN12"/>
    <mergeCell ref="DM9:DN9"/>
    <mergeCell ref="DM11:DN11"/>
    <mergeCell ref="DK11:DL11"/>
    <mergeCell ref="DA9:DB9"/>
    <mergeCell ref="CM12:CN12"/>
    <mergeCell ref="CM11:CN11"/>
    <mergeCell ref="DI12:DJ12"/>
    <mergeCell ref="DC12:DD12"/>
    <mergeCell ref="DE12:DF12"/>
    <mergeCell ref="CK10:CL10"/>
    <mergeCell ref="DA10:DB10"/>
    <mergeCell ref="CQ10:CR10"/>
    <mergeCell ref="CI10:CJ10"/>
    <mergeCell ref="CI11:CJ11"/>
    <mergeCell ref="DI9:DJ9"/>
    <mergeCell ref="CY6:CZ6"/>
    <mergeCell ref="CG11:CH11"/>
    <mergeCell ref="CG12:CH12"/>
    <mergeCell ref="CG9:CH9"/>
    <mergeCell ref="CG10:CH10"/>
    <mergeCell ref="CA8:CB8"/>
    <mergeCell ref="BW8:BX8"/>
    <mergeCell ref="CI9:CJ9"/>
    <mergeCell ref="CS7:CT7"/>
    <mergeCell ref="BY9:BZ9"/>
    <mergeCell ref="BY10:BZ10"/>
    <mergeCell ref="BW9:BX9"/>
    <mergeCell ref="CC8:CD8"/>
    <mergeCell ref="CM9:CN9"/>
    <mergeCell ref="CM8:CN8"/>
    <mergeCell ref="CM10:CN10"/>
    <mergeCell ref="CA10:CB10"/>
    <mergeCell ref="BY8:BZ8"/>
    <mergeCell ref="CE6:CF6"/>
    <mergeCell ref="CS6:CT6"/>
    <mergeCell ref="BY7:BZ7"/>
    <mergeCell ref="CA7:CB7"/>
    <mergeCell ref="BW7:BX7"/>
    <mergeCell ref="CG7:CH7"/>
    <mergeCell ref="BK11:BL11"/>
    <mergeCell ref="BK12:BL12"/>
    <mergeCell ref="BU11:BV11"/>
    <mergeCell ref="BO11:BP11"/>
    <mergeCell ref="BK10:BL10"/>
    <mergeCell ref="BU10:BV10"/>
    <mergeCell ref="BS10:BT10"/>
    <mergeCell ref="BS11:BT11"/>
    <mergeCell ref="BS12:BT12"/>
    <mergeCell ref="BM10:BN10"/>
    <mergeCell ref="BM11:BN11"/>
    <mergeCell ref="BQ12:BR12"/>
    <mergeCell ref="BQ11:BR11"/>
    <mergeCell ref="BM12:BN12"/>
    <mergeCell ref="BO12:BP12"/>
    <mergeCell ref="DU5:DV5"/>
    <mergeCell ref="DE6:DF6"/>
    <mergeCell ref="CS5:CT5"/>
    <mergeCell ref="CI6:CJ6"/>
    <mergeCell ref="CI5:CJ5"/>
    <mergeCell ref="BW5:BX5"/>
    <mergeCell ref="DS5:DT5"/>
    <mergeCell ref="DC6:DD6"/>
    <mergeCell ref="DG6:DH6"/>
    <mergeCell ref="CC6:CD6"/>
    <mergeCell ref="CG6:CH6"/>
    <mergeCell ref="CA6:CB6"/>
    <mergeCell ref="CU5:CV5"/>
    <mergeCell ref="DA5:DB5"/>
    <mergeCell ref="CE5:CF5"/>
    <mergeCell ref="CC5:CD5"/>
    <mergeCell ref="CG5:CH5"/>
    <mergeCell ref="CY5:CZ5"/>
    <mergeCell ref="CK5:CL5"/>
    <mergeCell ref="CM5:CN5"/>
    <mergeCell ref="CA5:CB5"/>
    <mergeCell ref="CQ5:CR5"/>
    <mergeCell ref="CW5:CX5"/>
    <mergeCell ref="BY6:BZ6"/>
    <mergeCell ref="BM9:BN9"/>
    <mergeCell ref="BS5:BT5"/>
    <mergeCell ref="BY5:BZ5"/>
    <mergeCell ref="BI7:BJ7"/>
    <mergeCell ref="BI6:BJ6"/>
    <mergeCell ref="AM12:AN12"/>
    <mergeCell ref="AK12:AL12"/>
    <mergeCell ref="DA12:DB12"/>
    <mergeCell ref="CW12:CX12"/>
    <mergeCell ref="CU12:CV12"/>
    <mergeCell ref="CS12:CT12"/>
    <mergeCell ref="AO11:AP11"/>
    <mergeCell ref="BQ10:BR10"/>
    <mergeCell ref="AO12:AP12"/>
    <mergeCell ref="BI5:BJ5"/>
    <mergeCell ref="BK8:BL8"/>
    <mergeCell ref="BK9:BL9"/>
    <mergeCell ref="BU7:BV7"/>
    <mergeCell ref="BU5:BV5"/>
    <mergeCell ref="BO5:BP5"/>
    <mergeCell ref="BM6:BN6"/>
    <mergeCell ref="BM7:BN7"/>
    <mergeCell ref="BQ6:BR6"/>
    <mergeCell ref="AO9:AP9"/>
    <mergeCell ref="AO5:AP5"/>
    <mergeCell ref="AO6:AP6"/>
    <mergeCell ref="AO7:AP7"/>
    <mergeCell ref="AY6:AZ6"/>
    <mergeCell ref="AW5:AX5"/>
    <mergeCell ref="AS6:AT6"/>
    <mergeCell ref="AS5:AT5"/>
    <mergeCell ref="AS7:AT7"/>
    <mergeCell ref="AY5:AZ5"/>
    <mergeCell ref="AU5:AV5"/>
    <mergeCell ref="AQ5:AR5"/>
  </mergeCells>
  <phoneticPr fontId="0" type="noConversion"/>
  <conditionalFormatting sqref="DR45 DT45 DV45 BT45">
    <cfRule type="cellIs" dxfId="1509"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1508" priority="13" stopIfTrue="1" operator="lessThan">
      <formula>F$12</formula>
    </cfRule>
  </conditionalFormatting>
  <conditionalFormatting sqref="F46 H46 J46 T46 V46 P46 R46 X46 N46 Z46">
    <cfRule type="cellIs" dxfId="1507" priority="14" stopIfTrue="1" operator="greaterThan">
      <formula>F10</formula>
    </cfRule>
  </conditionalFormatting>
  <conditionalFormatting sqref="F47 H47 J47 T47 V47 P47 R47 X47 N47 Z47">
    <cfRule type="cellIs" dxfId="1506"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1505"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1504" priority="17" stopIfTrue="1" operator="greaterThan">
      <formula>AA10</formula>
    </cfRule>
  </conditionalFormatting>
  <conditionalFormatting sqref="G15:G44 I15:I44 M15:M44 O15:O44 U15:U44 W15:W44 Y15:Y44 AA15:AA44 AI15:AI44 AK15:AK44 AO15:AO44 AQ15:AQ44 AS15:AS44 BA15:BA44 BC15:BC44 BG15:BG44 BI15:BI44 BK15:BK44 DK15:DK44 DM15:DM44 DO15:DO44 DQ15:DQ44 DS15:DS44 DI15:DI44 DU15:DU44 E15:E44 Q15:Q44 S15:S44 AC15:AC44 AE15:AE44 AG15:AG44 AM15:AM44 AU15:AU44 AW15:AW44 AY15:AY44 BE15:BE44 BM15:BM44 BO15:BO44 BQ15:BQ44 BS15:BS44 BU15:BU44 BW15:BW44 BY15:BY44 CA15:CA44 CC15:CC44 CE15:CE44 CG15:CG44 CI15:CI44 CK15:CK44 CM15:CM44 CO15:CO44 CQ15:CQ44 CS15:CS44 CU15:CU44 DA15:DA44 CW15:CW44 CY15:CY44 DC15:DC44 DE15:DE44 DG15:DG44 C15:C44 D18:D47">
    <cfRule type="expression" dxfId="1503" priority="18" stopIfTrue="1">
      <formula>AND(NOT(ISBLANK(C$8)),C15&gt;C$8)</formula>
    </cfRule>
    <cfRule type="expression" dxfId="1502" priority="19" stopIfTrue="1">
      <formula>AND(NOT(ISBLANK(C$8)),C15&lt;C$9,NOT(ISBLANK(C15)))</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1501"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1500" priority="21" stopIfTrue="1" operator="greaterThan">
      <formula>$C$6</formula>
    </cfRule>
  </conditionalFormatting>
  <conditionalFormatting sqref="L45">
    <cfRule type="cellIs" dxfId="1499" priority="5" stopIfTrue="1" operator="lessThan">
      <formula>L$12</formula>
    </cfRule>
  </conditionalFormatting>
  <conditionalFormatting sqref="L46">
    <cfRule type="cellIs" dxfId="1498" priority="6" stopIfTrue="1" operator="greaterThan">
      <formula>L10</formula>
    </cfRule>
  </conditionalFormatting>
  <conditionalFormatting sqref="L47">
    <cfRule type="cellIs" dxfId="1497" priority="7" stopIfTrue="1" operator="greaterThan">
      <formula>L10</formula>
    </cfRule>
  </conditionalFormatting>
  <conditionalFormatting sqref="K15:K44">
    <cfRule type="expression" dxfId="1496" priority="8" stopIfTrue="1">
      <formula>AND(NOT(ISBLANK(K$8)),K15&gt;K$8)</formula>
    </cfRule>
    <cfRule type="expression" dxfId="1495" priority="9" stopIfTrue="1">
      <formula>AND(NOT(ISBLANK(K$8)),K15&lt;K$9,NOT(ISBLANK(K15)))</formula>
    </cfRule>
  </conditionalFormatting>
  <conditionalFormatting sqref="K45">
    <cfRule type="cellIs" dxfId="1494" priority="10" stopIfTrue="1" operator="lessThan">
      <formula>$C$12</formula>
    </cfRule>
  </conditionalFormatting>
  <conditionalFormatting sqref="K46">
    <cfRule type="cellIs" dxfId="1493" priority="11" stopIfTrue="1" operator="greaterThan">
      <formula>$C$6</formula>
    </cfRule>
  </conditionalFormatting>
  <conditionalFormatting sqref="G14 I14 M14 O14 U14 W14 Y14 AA14 AI14 AK14 AO14 AQ14 AS14 BA14 BC14 BG14 BI14 BK14 DK14 DM14 DO14 DQ14 DS14 DI14 DU14 E14 Q14 S14 AC14 AE14 AG14 AM14 AU14 AW14 AY14 BE14 BM14 BO14 BQ14 BS14 BU14 BW14 BY14 CA14 CC14 CE14 CG14 CI14 CK14 CM14 CO14 CQ14 CS14 CU14 DA14 CW14 CY14 DC14 DE14 DG14 C14">
    <cfRule type="expression" dxfId="1492" priority="3" stopIfTrue="1">
      <formula>AND(NOT(ISBLANK(C$8)),C14&gt;C$8)</formula>
    </cfRule>
    <cfRule type="expression" dxfId="1491" priority="4" stopIfTrue="1">
      <formula>AND(NOT(ISBLANK(C$8)),C14&lt;C$9,NOT(ISBLANK(C14)))</formula>
    </cfRule>
  </conditionalFormatting>
  <conditionalFormatting sqref="K14">
    <cfRule type="expression" dxfId="1490" priority="1" stopIfTrue="1">
      <formula>AND(NOT(ISBLANK(K$8)),K14&gt;K$8)</formula>
    </cfRule>
    <cfRule type="expression" dxfId="1489" priority="2" stopIfTrue="1">
      <formula>AND(NOT(ISBLANK(K$8)),K14&lt;K$9,NOT(ISBLANK(K14)))</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xr:uid="{00000000-0002-0000-06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22860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22860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ColWidth="9.109375" defaultRowHeight="13.2" x14ac:dyDescent="0.25"/>
  <cols>
    <col min="1" max="1" width="8" style="2" customWidth="1"/>
    <col min="2" max="2" width="12.5546875" style="2" customWidth="1"/>
    <col min="3" max="3" width="9.6640625" style="2" hidden="1" customWidth="1"/>
    <col min="4" max="4" width="19.44140625" style="2" hidden="1" customWidth="1"/>
    <col min="5" max="5" width="9.6640625" style="2" hidden="1" customWidth="1"/>
    <col min="6" max="6" width="19.33203125" style="2" hidden="1" customWidth="1"/>
    <col min="7" max="7" width="9.6640625" style="2" hidden="1" customWidth="1"/>
    <col min="8" max="8" width="19.44140625" style="2" hidden="1" customWidth="1"/>
    <col min="9" max="9" width="9.6640625" style="2" hidden="1" customWidth="1"/>
    <col min="10" max="10" width="19.33203125" style="2" hidden="1" customWidth="1"/>
    <col min="11" max="11" width="9.6640625" style="2" customWidth="1"/>
    <col min="12" max="12" width="18.88671875" style="2" customWidth="1"/>
    <col min="13" max="13" width="9.6640625" style="2" hidden="1" customWidth="1"/>
    <col min="14" max="14" width="19.33203125" style="2" hidden="1" customWidth="1"/>
    <col min="15" max="15" width="9.6640625" style="2" customWidth="1"/>
    <col min="16" max="16" width="19.109375" style="2" customWidth="1"/>
    <col min="17" max="17" width="9.6640625" style="2" hidden="1" customWidth="1"/>
    <col min="18" max="18" width="19.109375" style="2" hidden="1" customWidth="1"/>
    <col min="19" max="19" width="9.6640625" style="2" customWidth="1"/>
    <col min="20" max="20" width="19.109375" style="2" customWidth="1"/>
    <col min="21" max="21" width="9.6640625" style="2" customWidth="1"/>
    <col min="22" max="24" width="19.109375" style="2" customWidth="1"/>
    <col min="25" max="25" width="9.6640625" style="2" customWidth="1"/>
    <col min="26" max="26" width="19.109375" style="2" customWidth="1"/>
    <col min="27" max="27" width="9.6640625" style="2" hidden="1" customWidth="1"/>
    <col min="28" max="28" width="19.33203125" style="2" hidden="1" customWidth="1"/>
    <col min="29" max="29" width="9.6640625" style="2" customWidth="1"/>
    <col min="30" max="30" width="19.33203125" style="2" customWidth="1"/>
    <col min="31" max="31" width="9.6640625" style="2" hidden="1" customWidth="1"/>
    <col min="32" max="32" width="19.33203125" style="2" hidden="1" customWidth="1"/>
    <col min="33" max="33" width="9.6640625" style="2" customWidth="1"/>
    <col min="34" max="34" width="19.33203125" style="2" customWidth="1"/>
    <col min="35" max="35" width="9.6640625" style="2" customWidth="1"/>
    <col min="36" max="36" width="18.5546875" style="2" customWidth="1"/>
    <col min="37" max="37" width="9.6640625" style="2" customWidth="1"/>
    <col min="38" max="38" width="18.5546875" style="2" customWidth="1"/>
    <col min="39" max="39" width="9.6640625" style="2" customWidth="1"/>
    <col min="40" max="40" width="19.109375" style="2" customWidth="1"/>
    <col min="41" max="41" width="9.6640625" style="2" customWidth="1"/>
    <col min="42" max="42" width="19" style="2" customWidth="1"/>
    <col min="43" max="43" width="9.6640625" style="2" customWidth="1"/>
    <col min="44" max="44" width="19" style="2" customWidth="1"/>
    <col min="45" max="45" width="9.6640625" style="2" hidden="1" customWidth="1"/>
    <col min="46" max="46" width="19" style="2" hidden="1" customWidth="1"/>
    <col min="47" max="47" width="9.6640625" style="2" customWidth="1"/>
    <col min="48" max="48" width="19.33203125" style="2" customWidth="1"/>
    <col min="49" max="49" width="9.6640625" style="2" customWidth="1"/>
    <col min="50" max="50" width="19.109375" style="2" customWidth="1"/>
    <col min="51" max="51" width="9.6640625" style="2" customWidth="1"/>
    <col min="52" max="52" width="19.109375" style="2" customWidth="1"/>
    <col min="53" max="53" width="9.6640625" style="2" hidden="1" customWidth="1"/>
    <col min="54" max="54" width="19.109375" style="2" hidden="1" customWidth="1"/>
    <col min="55" max="55" width="9.6640625" style="2" hidden="1" customWidth="1"/>
    <col min="56" max="56" width="19.109375" style="2" hidden="1" customWidth="1"/>
    <col min="57" max="57" width="9.6640625" style="2" customWidth="1"/>
    <col min="58" max="58" width="18.88671875" style="2" customWidth="1"/>
    <col min="59" max="59" width="9.6640625" style="2" hidden="1" customWidth="1"/>
    <col min="60" max="60" width="19.109375" style="2" hidden="1" customWidth="1"/>
    <col min="61" max="61" width="9.6640625" style="2" hidden="1" customWidth="1"/>
    <col min="62" max="62" width="18.88671875" style="2" hidden="1" customWidth="1"/>
    <col min="63" max="63" width="9.6640625" style="2" customWidth="1"/>
    <col min="64" max="64" width="18.5546875" style="2" customWidth="1"/>
    <col min="65" max="65" width="9.6640625" style="2" customWidth="1"/>
    <col min="66" max="66" width="18.6640625" style="2" customWidth="1"/>
    <col min="67" max="67" width="9.6640625" style="2" customWidth="1"/>
    <col min="68" max="68" width="18.6640625" style="2" customWidth="1"/>
    <col min="69" max="69" width="9.6640625" style="2" customWidth="1"/>
    <col min="70" max="70" width="18.6640625" style="2" customWidth="1"/>
    <col min="71" max="71" width="9.6640625" style="2" customWidth="1"/>
    <col min="72" max="72" width="19.33203125" style="2" customWidth="1"/>
    <col min="73" max="73" width="9.6640625" style="2" customWidth="1"/>
    <col min="74" max="74" width="19.109375" style="2" customWidth="1"/>
    <col min="75" max="75" width="9.6640625" style="2" customWidth="1"/>
    <col min="76" max="76" width="19" style="2" customWidth="1"/>
    <col min="77" max="77" width="9.6640625" style="2" customWidth="1"/>
    <col min="78" max="78" width="18.5546875" style="2" customWidth="1"/>
    <col min="79" max="79" width="9.6640625" style="2" customWidth="1"/>
    <col min="80" max="80" width="18.88671875" style="2" customWidth="1"/>
    <col min="81" max="81" width="9.6640625" style="2" customWidth="1"/>
    <col min="82" max="82" width="18.88671875" style="2" customWidth="1"/>
    <col min="83" max="83" width="9.6640625" style="2" customWidth="1"/>
    <col min="84" max="84" width="18.88671875" style="2" customWidth="1"/>
    <col min="85" max="85" width="9.6640625" style="2" customWidth="1"/>
    <col min="86" max="86" width="18.88671875" style="2" customWidth="1"/>
    <col min="87" max="87" width="9.6640625" style="2" customWidth="1"/>
    <col min="88" max="88" width="18.88671875" style="2" customWidth="1"/>
    <col min="89" max="89" width="9.6640625" style="2" customWidth="1"/>
    <col min="90" max="90" width="18.88671875" style="2" customWidth="1"/>
    <col min="91" max="91" width="9.6640625" style="2" customWidth="1"/>
    <col min="92" max="92" width="18.5546875" style="2" customWidth="1"/>
    <col min="93" max="93" width="9.6640625" style="2" customWidth="1"/>
    <col min="94" max="94" width="18.88671875" style="2" customWidth="1"/>
    <col min="95" max="95" width="9.6640625" style="2" customWidth="1"/>
    <col min="96" max="96" width="18.88671875" style="2" customWidth="1"/>
    <col min="97" max="97" width="9.6640625" style="2" customWidth="1"/>
    <col min="98" max="98" width="18.88671875" style="2" customWidth="1"/>
    <col min="99" max="99" width="9.6640625" style="2" customWidth="1"/>
    <col min="100" max="100" width="19.109375" style="2" customWidth="1"/>
    <col min="101" max="101" width="9.6640625" style="2" customWidth="1"/>
    <col min="102" max="102" width="19.109375" style="2" customWidth="1"/>
    <col min="103" max="103" width="9.6640625" style="2" customWidth="1"/>
    <col min="104" max="104" width="19.109375" style="2" customWidth="1"/>
    <col min="105" max="105" width="9.6640625" style="2" customWidth="1"/>
    <col min="106" max="106" width="19" style="2" customWidth="1"/>
    <col min="107" max="107" width="9.6640625" style="2" customWidth="1"/>
    <col min="108" max="108" width="18.88671875" style="2" customWidth="1"/>
    <col min="109" max="109" width="9.6640625" style="2" customWidth="1"/>
    <col min="110" max="110" width="19" style="2" customWidth="1"/>
    <col min="111" max="111" width="9.6640625" style="2" customWidth="1"/>
    <col min="112" max="112" width="18.88671875" style="2" customWidth="1"/>
    <col min="113" max="113" width="9.6640625" style="2" customWidth="1"/>
    <col min="114" max="114" width="19" style="2" customWidth="1"/>
    <col min="115" max="115" width="9.6640625" style="2" customWidth="1"/>
    <col min="116" max="116" width="19" style="2" customWidth="1"/>
    <col min="117" max="117" width="9.6640625" style="2" customWidth="1"/>
    <col min="118" max="118" width="18.88671875" style="2" customWidth="1"/>
    <col min="119" max="119" width="9.6640625" style="2" hidden="1" customWidth="1"/>
    <col min="120" max="120" width="18.88671875" style="2" hidden="1" customWidth="1"/>
    <col min="121" max="121" width="9.6640625" style="2" hidden="1" customWidth="1"/>
    <col min="122" max="122" width="19.109375" style="2" hidden="1" customWidth="1"/>
    <col min="123" max="123" width="9.6640625" style="2" hidden="1" customWidth="1"/>
    <col min="124" max="124" width="18.5546875" style="2" hidden="1" customWidth="1"/>
    <col min="125" max="16384" width="9.109375" style="2"/>
  </cols>
  <sheetData>
    <row r="1" spans="1:151" ht="21" x14ac:dyDescent="0.25">
      <c r="A1" s="87" t="s">
        <v>160</v>
      </c>
      <c r="B1" s="88" t="s">
        <v>282</v>
      </c>
      <c r="C1" s="72"/>
      <c r="D1" s="72"/>
      <c r="E1" s="72"/>
      <c r="F1" s="20"/>
      <c r="G1" s="20"/>
      <c r="H1" s="20"/>
      <c r="I1" s="20"/>
      <c r="J1" s="20"/>
      <c r="K1" s="71" t="s">
        <v>157</v>
      </c>
      <c r="L1" s="71" t="str">
        <f>כללי!C8</f>
        <v>איילון</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1" x14ac:dyDescent="0.25">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5">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274</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5">
      <c r="A4" s="17"/>
      <c r="B4" s="83" t="s">
        <v>161</v>
      </c>
      <c r="C4" s="233">
        <v>7</v>
      </c>
      <c r="D4" s="234"/>
      <c r="E4" s="233">
        <v>13</v>
      </c>
      <c r="F4" s="234"/>
      <c r="G4" s="233">
        <v>14</v>
      </c>
      <c r="H4" s="234"/>
      <c r="I4" s="233">
        <v>15</v>
      </c>
      <c r="J4" s="234"/>
      <c r="K4" s="233">
        <v>16</v>
      </c>
      <c r="L4" s="234"/>
      <c r="M4" s="233">
        <v>19</v>
      </c>
      <c r="N4" s="234"/>
      <c r="O4" s="233">
        <v>20</v>
      </c>
      <c r="P4" s="234"/>
      <c r="Q4" s="233">
        <v>17</v>
      </c>
      <c r="R4" s="234"/>
      <c r="S4" s="233">
        <v>18</v>
      </c>
      <c r="T4" s="234"/>
      <c r="U4" s="233">
        <v>21</v>
      </c>
      <c r="V4" s="234"/>
      <c r="W4" s="233">
        <v>23</v>
      </c>
      <c r="X4" s="234"/>
      <c r="Y4" s="233">
        <v>26</v>
      </c>
      <c r="Z4" s="234"/>
      <c r="AA4" s="233">
        <v>29</v>
      </c>
      <c r="AB4" s="234"/>
      <c r="AC4" s="233">
        <v>38</v>
      </c>
      <c r="AD4" s="234"/>
      <c r="AE4" s="233">
        <v>33</v>
      </c>
      <c r="AF4" s="234"/>
      <c r="AG4" s="233">
        <v>33</v>
      </c>
      <c r="AH4" s="234"/>
      <c r="AI4" s="233">
        <v>31</v>
      </c>
      <c r="AJ4" s="234"/>
      <c r="AK4" s="233">
        <v>35</v>
      </c>
      <c r="AL4" s="234"/>
      <c r="AM4" s="233">
        <v>37</v>
      </c>
      <c r="AN4" s="234"/>
      <c r="AO4" s="233">
        <v>39</v>
      </c>
      <c r="AP4" s="234"/>
      <c r="AQ4" s="233">
        <v>43</v>
      </c>
      <c r="AR4" s="234"/>
      <c r="AS4" s="233">
        <v>45</v>
      </c>
      <c r="AT4" s="234"/>
      <c r="AU4" s="233">
        <v>45</v>
      </c>
      <c r="AV4" s="234"/>
      <c r="AW4" s="233">
        <v>40</v>
      </c>
      <c r="AX4" s="234"/>
      <c r="AY4" s="233">
        <v>42</v>
      </c>
      <c r="AZ4" s="234"/>
      <c r="BA4" s="233">
        <v>50</v>
      </c>
      <c r="BB4" s="234"/>
      <c r="BC4" s="233">
        <v>46</v>
      </c>
      <c r="BD4" s="234"/>
      <c r="BE4" s="233">
        <v>47</v>
      </c>
      <c r="BF4" s="234"/>
      <c r="BG4" s="233">
        <v>48</v>
      </c>
      <c r="BH4" s="234"/>
      <c r="BI4" s="233">
        <v>53</v>
      </c>
      <c r="BJ4" s="234"/>
      <c r="BK4" s="233">
        <v>53</v>
      </c>
      <c r="BL4" s="234"/>
      <c r="BM4" s="233">
        <v>54</v>
      </c>
      <c r="BN4" s="234"/>
      <c r="BO4" s="233">
        <v>55</v>
      </c>
      <c r="BP4" s="234"/>
      <c r="BQ4" s="233">
        <v>56</v>
      </c>
      <c r="BR4" s="234"/>
      <c r="BS4" s="233">
        <v>71</v>
      </c>
      <c r="BT4" s="234"/>
      <c r="BU4" s="233">
        <v>63</v>
      </c>
      <c r="BV4" s="234"/>
      <c r="BW4" s="233">
        <v>64</v>
      </c>
      <c r="BX4" s="234"/>
      <c r="BY4" s="233">
        <v>65</v>
      </c>
      <c r="BZ4" s="234"/>
      <c r="CA4" s="233">
        <v>66</v>
      </c>
      <c r="CB4" s="234"/>
      <c r="CC4" s="233">
        <v>67</v>
      </c>
      <c r="CD4" s="234"/>
      <c r="CE4" s="233">
        <v>68</v>
      </c>
      <c r="CF4" s="234"/>
      <c r="CG4" s="233">
        <v>69</v>
      </c>
      <c r="CH4" s="234"/>
      <c r="CI4" s="233">
        <v>78</v>
      </c>
      <c r="CJ4" s="234"/>
      <c r="CK4" s="233">
        <v>79</v>
      </c>
      <c r="CL4" s="234"/>
      <c r="CM4" s="233">
        <v>74</v>
      </c>
      <c r="CN4" s="234"/>
      <c r="CO4" s="233">
        <v>82</v>
      </c>
      <c r="CP4" s="234"/>
      <c r="CQ4" s="233">
        <v>72</v>
      </c>
      <c r="CR4" s="234"/>
      <c r="CS4" s="233">
        <v>76</v>
      </c>
      <c r="CT4" s="234"/>
      <c r="CU4" s="233">
        <v>83</v>
      </c>
      <c r="CV4" s="234"/>
      <c r="CW4" s="233">
        <v>73</v>
      </c>
      <c r="CX4" s="234"/>
      <c r="CY4" s="233">
        <v>80</v>
      </c>
      <c r="CZ4" s="234"/>
      <c r="DA4" s="233">
        <v>70</v>
      </c>
      <c r="DB4" s="234"/>
      <c r="DC4" s="233">
        <v>75</v>
      </c>
      <c r="DD4" s="234"/>
      <c r="DE4" s="233">
        <v>77</v>
      </c>
      <c r="DF4" s="234"/>
      <c r="DG4" s="233">
        <v>59</v>
      </c>
      <c r="DH4" s="234"/>
      <c r="DI4" s="233">
        <v>81</v>
      </c>
      <c r="DJ4" s="234"/>
      <c r="DK4" s="233">
        <v>62</v>
      </c>
      <c r="DL4" s="234"/>
      <c r="DM4" s="233">
        <v>84</v>
      </c>
      <c r="DN4" s="234"/>
      <c r="DO4" s="233">
        <v>85</v>
      </c>
      <c r="DP4" s="234"/>
      <c r="DQ4" s="233">
        <v>87</v>
      </c>
      <c r="DR4" s="234"/>
      <c r="DS4" s="233"/>
      <c r="DT4" s="234"/>
      <c r="DU4" s="17"/>
      <c r="DV4" s="240"/>
      <c r="DW4" s="240"/>
      <c r="DX4" s="240"/>
      <c r="DY4" s="240"/>
      <c r="DZ4" s="240"/>
      <c r="EA4" s="240"/>
      <c r="EB4" s="240"/>
      <c r="EC4" s="240"/>
      <c r="ED4" s="240"/>
      <c r="EE4" s="240"/>
      <c r="EF4" s="240"/>
      <c r="EG4" s="240"/>
      <c r="EH4" s="240"/>
      <c r="EI4" s="240"/>
      <c r="EJ4" s="240"/>
      <c r="EK4" s="240"/>
      <c r="EL4" s="240"/>
      <c r="EM4" s="240"/>
      <c r="EN4" s="240"/>
      <c r="EO4" s="240"/>
      <c r="EP4" s="86"/>
      <c r="EQ4" s="86"/>
      <c r="ER4" s="86"/>
      <c r="ES4" s="86"/>
      <c r="ET4" s="86"/>
      <c r="EU4" s="86"/>
    </row>
    <row r="5" spans="1:151" s="1" customFormat="1" ht="24.75" customHeight="1" x14ac:dyDescent="0.25">
      <c r="A5" s="17"/>
      <c r="B5" s="18" t="s">
        <v>10</v>
      </c>
      <c r="C5" s="196" t="s">
        <v>137</v>
      </c>
      <c r="D5" s="197"/>
      <c r="E5" s="196" t="s">
        <v>97</v>
      </c>
      <c r="F5" s="197"/>
      <c r="G5" s="196" t="s">
        <v>98</v>
      </c>
      <c r="H5" s="197"/>
      <c r="I5" s="196" t="s">
        <v>100</v>
      </c>
      <c r="J5" s="197"/>
      <c r="K5" s="196" t="s">
        <v>99</v>
      </c>
      <c r="L5" s="197"/>
      <c r="M5" s="196" t="s">
        <v>103</v>
      </c>
      <c r="N5" s="197"/>
      <c r="O5" s="196" t="s">
        <v>104</v>
      </c>
      <c r="P5" s="197"/>
      <c r="Q5" s="196" t="s">
        <v>101</v>
      </c>
      <c r="R5" s="197"/>
      <c r="S5" s="196" t="s">
        <v>102</v>
      </c>
      <c r="T5" s="197"/>
      <c r="U5" s="196" t="s">
        <v>36</v>
      </c>
      <c r="V5" s="197"/>
      <c r="W5" s="196" t="s">
        <v>93</v>
      </c>
      <c r="X5" s="197"/>
      <c r="Y5" s="196" t="s">
        <v>195</v>
      </c>
      <c r="Z5" s="197"/>
      <c r="AA5" s="196" t="s">
        <v>196</v>
      </c>
      <c r="AB5" s="197"/>
      <c r="AC5" s="196" t="s">
        <v>17</v>
      </c>
      <c r="AD5" s="197"/>
      <c r="AE5" s="196" t="s">
        <v>105</v>
      </c>
      <c r="AF5" s="197"/>
      <c r="AG5" s="196" t="s">
        <v>197</v>
      </c>
      <c r="AH5" s="197"/>
      <c r="AI5" s="196" t="s">
        <v>164</v>
      </c>
      <c r="AJ5" s="197"/>
      <c r="AK5" s="196" t="s">
        <v>198</v>
      </c>
      <c r="AL5" s="197"/>
      <c r="AM5" s="196" t="s">
        <v>199</v>
      </c>
      <c r="AN5" s="197"/>
      <c r="AO5" s="196" t="s">
        <v>252</v>
      </c>
      <c r="AP5" s="197"/>
      <c r="AQ5" s="196" t="s">
        <v>241</v>
      </c>
      <c r="AR5" s="197"/>
      <c r="AS5" s="196" t="s">
        <v>107</v>
      </c>
      <c r="AT5" s="197"/>
      <c r="AU5" s="196" t="s">
        <v>108</v>
      </c>
      <c r="AV5" s="197"/>
      <c r="AW5" s="196" t="s">
        <v>94</v>
      </c>
      <c r="AX5" s="197"/>
      <c r="AY5" s="196" t="s">
        <v>248</v>
      </c>
      <c r="AZ5" s="197"/>
      <c r="BA5" s="196" t="s">
        <v>91</v>
      </c>
      <c r="BB5" s="197"/>
      <c r="BC5" s="196" t="s">
        <v>6</v>
      </c>
      <c r="BD5" s="197"/>
      <c r="BE5" s="196" t="s">
        <v>8</v>
      </c>
      <c r="BF5" s="197"/>
      <c r="BG5" s="196" t="s">
        <v>7</v>
      </c>
      <c r="BH5" s="197"/>
      <c r="BI5" s="196" t="s">
        <v>109</v>
      </c>
      <c r="BJ5" s="197"/>
      <c r="BK5" s="196" t="s">
        <v>203</v>
      </c>
      <c r="BL5" s="197"/>
      <c r="BM5" s="196" t="s">
        <v>88</v>
      </c>
      <c r="BN5" s="197"/>
      <c r="BO5" s="196" t="s">
        <v>72</v>
      </c>
      <c r="BP5" s="197"/>
      <c r="BQ5" s="196" t="s">
        <v>73</v>
      </c>
      <c r="BR5" s="197"/>
      <c r="BS5" s="196" t="s">
        <v>146</v>
      </c>
      <c r="BT5" s="197"/>
      <c r="BU5" s="196" t="s">
        <v>115</v>
      </c>
      <c r="BV5" s="197"/>
      <c r="BW5" s="196" t="s">
        <v>143</v>
      </c>
      <c r="BX5" s="197"/>
      <c r="BY5" s="196" t="s">
        <v>140</v>
      </c>
      <c r="BZ5" s="197"/>
      <c r="CA5" s="196" t="s">
        <v>139</v>
      </c>
      <c r="CB5" s="197"/>
      <c r="CC5" s="196" t="s">
        <v>141</v>
      </c>
      <c r="CD5" s="197"/>
      <c r="CE5" s="196" t="s">
        <v>142</v>
      </c>
      <c r="CF5" s="197"/>
      <c r="CG5" s="196" t="s">
        <v>144</v>
      </c>
      <c r="CH5" s="197"/>
      <c r="CI5" s="196" t="s">
        <v>129</v>
      </c>
      <c r="CJ5" s="197"/>
      <c r="CK5" s="196" t="s">
        <v>150</v>
      </c>
      <c r="CL5" s="197"/>
      <c r="CM5" s="196" t="s">
        <v>148</v>
      </c>
      <c r="CN5" s="197"/>
      <c r="CO5" s="196" t="s">
        <v>56</v>
      </c>
      <c r="CP5" s="197"/>
      <c r="CQ5" s="196" t="s">
        <v>147</v>
      </c>
      <c r="CR5" s="197"/>
      <c r="CS5" s="196" t="s">
        <v>165</v>
      </c>
      <c r="CT5" s="197"/>
      <c r="CU5" s="196" t="s">
        <v>152</v>
      </c>
      <c r="CV5" s="197"/>
      <c r="CW5" s="196" t="s">
        <v>125</v>
      </c>
      <c r="CX5" s="197"/>
      <c r="CY5" s="196" t="s">
        <v>151</v>
      </c>
      <c r="CZ5" s="197"/>
      <c r="DA5" s="196" t="s">
        <v>145</v>
      </c>
      <c r="DB5" s="197"/>
      <c r="DC5" s="196" t="s">
        <v>80</v>
      </c>
      <c r="DD5" s="197"/>
      <c r="DE5" s="196" t="s">
        <v>149</v>
      </c>
      <c r="DF5" s="197"/>
      <c r="DG5" s="196" t="s">
        <v>74</v>
      </c>
      <c r="DH5" s="197"/>
      <c r="DI5" s="196" t="s">
        <v>90</v>
      </c>
      <c r="DJ5" s="197"/>
      <c r="DK5" s="196" t="s">
        <v>114</v>
      </c>
      <c r="DL5" s="197"/>
      <c r="DM5" s="196" t="s">
        <v>153</v>
      </c>
      <c r="DN5" s="197"/>
      <c r="DO5" s="196" t="s">
        <v>18</v>
      </c>
      <c r="DP5" s="197"/>
      <c r="DQ5" s="196" t="s">
        <v>40</v>
      </c>
      <c r="DR5" s="197"/>
      <c r="DS5" s="231" t="s">
        <v>162</v>
      </c>
      <c r="DT5" s="23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5">
      <c r="A6" s="17"/>
      <c r="B6" s="18" t="s">
        <v>11</v>
      </c>
      <c r="C6" s="196" t="s">
        <v>2</v>
      </c>
      <c r="D6" s="197"/>
      <c r="E6" s="196" t="s">
        <v>70</v>
      </c>
      <c r="F6" s="197"/>
      <c r="G6" s="196" t="s">
        <v>70</v>
      </c>
      <c r="H6" s="197"/>
      <c r="I6" s="196"/>
      <c r="J6" s="197"/>
      <c r="K6" s="196" t="s">
        <v>163</v>
      </c>
      <c r="L6" s="197"/>
      <c r="M6" s="196" t="s">
        <v>3</v>
      </c>
      <c r="N6" s="197"/>
      <c r="O6" s="196" t="s">
        <v>3</v>
      </c>
      <c r="P6" s="197"/>
      <c r="Q6" s="196" t="s">
        <v>138</v>
      </c>
      <c r="R6" s="197" t="s">
        <v>39</v>
      </c>
      <c r="S6" s="196" t="s">
        <v>138</v>
      </c>
      <c r="T6" s="197" t="s">
        <v>39</v>
      </c>
      <c r="U6" s="196" t="s">
        <v>3</v>
      </c>
      <c r="V6" s="197"/>
      <c r="W6" s="196" t="s">
        <v>3</v>
      </c>
      <c r="X6" s="197"/>
      <c r="Y6" s="196" t="s">
        <v>3</v>
      </c>
      <c r="Z6" s="197"/>
      <c r="AA6" s="196" t="s">
        <v>3</v>
      </c>
      <c r="AB6" s="197"/>
      <c r="AC6" s="196" t="s">
        <v>3</v>
      </c>
      <c r="AD6" s="197"/>
      <c r="AE6" s="196" t="s">
        <v>3</v>
      </c>
      <c r="AF6" s="197"/>
      <c r="AG6" s="196" t="s">
        <v>3</v>
      </c>
      <c r="AH6" s="197"/>
      <c r="AI6" s="196" t="s">
        <v>3</v>
      </c>
      <c r="AJ6" s="197"/>
      <c r="AK6" s="196" t="s">
        <v>3</v>
      </c>
      <c r="AL6" s="197"/>
      <c r="AM6" s="196" t="s">
        <v>3</v>
      </c>
      <c r="AN6" s="197"/>
      <c r="AO6" s="196" t="s">
        <v>3</v>
      </c>
      <c r="AP6" s="197"/>
      <c r="AQ6" s="196" t="s">
        <v>9</v>
      </c>
      <c r="AR6" s="197"/>
      <c r="AS6" s="196" t="s">
        <v>3</v>
      </c>
      <c r="AT6" s="197"/>
      <c r="AU6" s="196" t="s">
        <v>3</v>
      </c>
      <c r="AV6" s="197"/>
      <c r="AW6" s="196" t="s">
        <v>3</v>
      </c>
      <c r="AX6" s="197"/>
      <c r="AY6" s="196" t="s">
        <v>3</v>
      </c>
      <c r="AZ6" s="197"/>
      <c r="BA6" s="196" t="s">
        <v>3</v>
      </c>
      <c r="BB6" s="197"/>
      <c r="BC6" s="196" t="s">
        <v>3</v>
      </c>
      <c r="BD6" s="197"/>
      <c r="BE6" s="196" t="s">
        <v>3</v>
      </c>
      <c r="BF6" s="197"/>
      <c r="BG6" s="196" t="s">
        <v>3</v>
      </c>
      <c r="BH6" s="197"/>
      <c r="BI6" s="196" t="s">
        <v>89</v>
      </c>
      <c r="BJ6" s="197"/>
      <c r="BK6" s="196" t="s">
        <v>89</v>
      </c>
      <c r="BL6" s="197"/>
      <c r="BM6" s="196" t="s">
        <v>3</v>
      </c>
      <c r="BN6" s="197"/>
      <c r="BO6" s="196" t="s">
        <v>3</v>
      </c>
      <c r="BP6" s="197"/>
      <c r="BQ6" s="196" t="s">
        <v>3</v>
      </c>
      <c r="BR6" s="197"/>
      <c r="BS6" s="196" t="s">
        <v>3</v>
      </c>
      <c r="BT6" s="197"/>
      <c r="BU6" s="196" t="s">
        <v>3</v>
      </c>
      <c r="BV6" s="197"/>
      <c r="BW6" s="196" t="s">
        <v>3</v>
      </c>
      <c r="BX6" s="197"/>
      <c r="BY6" s="196" t="s">
        <v>3</v>
      </c>
      <c r="BZ6" s="197"/>
      <c r="CA6" s="196" t="s">
        <v>3</v>
      </c>
      <c r="CB6" s="197"/>
      <c r="CC6" s="196" t="s">
        <v>3</v>
      </c>
      <c r="CD6" s="197"/>
      <c r="CE6" s="196" t="s">
        <v>3</v>
      </c>
      <c r="CF6" s="197"/>
      <c r="CG6" s="196" t="s">
        <v>3</v>
      </c>
      <c r="CH6" s="197"/>
      <c r="CI6" s="196" t="s">
        <v>3</v>
      </c>
      <c r="CJ6" s="197"/>
      <c r="CK6" s="196" t="s">
        <v>3</v>
      </c>
      <c r="CL6" s="197"/>
      <c r="CM6" s="196" t="s">
        <v>3</v>
      </c>
      <c r="CN6" s="197"/>
      <c r="CO6" s="196" t="s">
        <v>3</v>
      </c>
      <c r="CP6" s="197"/>
      <c r="CQ6" s="196" t="s">
        <v>3</v>
      </c>
      <c r="CR6" s="197"/>
      <c r="CS6" s="196" t="s">
        <v>3</v>
      </c>
      <c r="CT6" s="197"/>
      <c r="CU6" s="196" t="s">
        <v>3</v>
      </c>
      <c r="CV6" s="197"/>
      <c r="CW6" s="196" t="s">
        <v>3</v>
      </c>
      <c r="CX6" s="197"/>
      <c r="CY6" s="196" t="s">
        <v>3</v>
      </c>
      <c r="CZ6" s="197"/>
      <c r="DA6" s="196" t="s">
        <v>3</v>
      </c>
      <c r="DB6" s="197"/>
      <c r="DC6" s="196" t="s">
        <v>3</v>
      </c>
      <c r="DD6" s="197"/>
      <c r="DE6" s="196" t="s">
        <v>3</v>
      </c>
      <c r="DF6" s="197"/>
      <c r="DG6" s="196" t="s">
        <v>3</v>
      </c>
      <c r="DH6" s="197"/>
      <c r="DI6" s="196" t="s">
        <v>3</v>
      </c>
      <c r="DJ6" s="197"/>
      <c r="DK6" s="196" t="s">
        <v>3</v>
      </c>
      <c r="DL6" s="197"/>
      <c r="DM6" s="196" t="s">
        <v>3</v>
      </c>
      <c r="DN6" s="197"/>
      <c r="DO6" s="196"/>
      <c r="DP6" s="197"/>
      <c r="DQ6" s="196"/>
      <c r="DR6" s="197"/>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5">
      <c r="A7" s="17"/>
      <c r="B7" s="21" t="s">
        <v>134</v>
      </c>
      <c r="C7" s="225"/>
      <c r="D7" s="226"/>
      <c r="E7" s="225"/>
      <c r="F7" s="226"/>
      <c r="G7" s="225"/>
      <c r="H7" s="226"/>
      <c r="I7" s="225"/>
      <c r="J7" s="226" t="s">
        <v>95</v>
      </c>
      <c r="K7" s="225"/>
      <c r="L7" s="226"/>
      <c r="M7" s="225"/>
      <c r="N7" s="226"/>
      <c r="O7" s="225"/>
      <c r="P7" s="226"/>
      <c r="Q7" s="225"/>
      <c r="R7" s="226"/>
      <c r="S7" s="225"/>
      <c r="T7" s="226"/>
      <c r="U7" s="225">
        <v>10</v>
      </c>
      <c r="V7" s="226">
        <v>10</v>
      </c>
      <c r="W7" s="225">
        <v>10</v>
      </c>
      <c r="X7" s="226">
        <v>10</v>
      </c>
      <c r="Y7" s="225">
        <v>70</v>
      </c>
      <c r="Z7" s="226">
        <v>100</v>
      </c>
      <c r="AA7" s="225"/>
      <c r="AB7" s="226"/>
      <c r="AC7" s="225">
        <v>10</v>
      </c>
      <c r="AD7" s="226">
        <v>25</v>
      </c>
      <c r="AE7" s="225">
        <v>1.5</v>
      </c>
      <c r="AF7" s="226">
        <v>20</v>
      </c>
      <c r="AG7" s="225">
        <v>1.5</v>
      </c>
      <c r="AH7" s="226">
        <v>20</v>
      </c>
      <c r="AI7" s="225"/>
      <c r="AJ7" s="226"/>
      <c r="AK7" s="225"/>
      <c r="AL7" s="226"/>
      <c r="AM7" s="225"/>
      <c r="AN7" s="226"/>
      <c r="AO7" s="225">
        <v>1</v>
      </c>
      <c r="AP7" s="226">
        <v>5</v>
      </c>
      <c r="AQ7" s="225">
        <v>200</v>
      </c>
      <c r="AR7" s="226">
        <v>10</v>
      </c>
      <c r="AS7" s="225">
        <v>0.05</v>
      </c>
      <c r="AT7" s="226"/>
      <c r="AU7" s="225">
        <v>0.05</v>
      </c>
      <c r="AV7" s="226"/>
      <c r="AW7" s="225">
        <v>1</v>
      </c>
      <c r="AX7" s="226"/>
      <c r="AY7" s="225">
        <v>0.5</v>
      </c>
      <c r="AZ7" s="226">
        <v>2</v>
      </c>
      <c r="BA7" s="225"/>
      <c r="BB7" s="226">
        <v>2</v>
      </c>
      <c r="BC7" s="225"/>
      <c r="BD7" s="226"/>
      <c r="BE7" s="225">
        <v>5.0000000000000001E-3</v>
      </c>
      <c r="BF7" s="226"/>
      <c r="BG7" s="225"/>
      <c r="BH7" s="226"/>
      <c r="BI7" s="225"/>
      <c r="BJ7" s="226">
        <v>1.4</v>
      </c>
      <c r="BK7" s="225"/>
      <c r="BL7" s="226">
        <v>1.4</v>
      </c>
      <c r="BM7" s="225">
        <v>400</v>
      </c>
      <c r="BN7" s="226">
        <v>250</v>
      </c>
      <c r="BO7" s="225">
        <v>200</v>
      </c>
      <c r="BP7" s="226">
        <v>150</v>
      </c>
      <c r="BQ7" s="225"/>
      <c r="BR7" s="226">
        <v>0.4</v>
      </c>
      <c r="BS7" s="225">
        <v>0.01</v>
      </c>
      <c r="BT7" s="226">
        <v>0.1</v>
      </c>
      <c r="BU7" s="225">
        <v>5.0000000000000001E-3</v>
      </c>
      <c r="BV7" s="226">
        <v>0.01</v>
      </c>
      <c r="BW7" s="225">
        <v>0.02</v>
      </c>
      <c r="BX7" s="226">
        <v>0.2</v>
      </c>
      <c r="BY7" s="225">
        <v>0.05</v>
      </c>
      <c r="BZ7" s="226">
        <v>0.2</v>
      </c>
      <c r="CA7" s="225">
        <v>8.0000000000000002E-3</v>
      </c>
      <c r="CB7" s="226">
        <v>0.1</v>
      </c>
      <c r="CC7" s="225">
        <v>0.2</v>
      </c>
      <c r="CD7" s="226">
        <v>2</v>
      </c>
      <c r="CE7" s="225">
        <v>5.0000000000000001E-4</v>
      </c>
      <c r="CF7" s="226">
        <v>2E-3</v>
      </c>
      <c r="CG7" s="225">
        <v>0.05</v>
      </c>
      <c r="CH7" s="226">
        <v>0.1</v>
      </c>
      <c r="CI7" s="225"/>
      <c r="CJ7" s="226">
        <v>0.02</v>
      </c>
      <c r="CK7" s="225"/>
      <c r="CL7" s="226">
        <v>2</v>
      </c>
      <c r="CM7" s="225"/>
      <c r="CN7" s="226">
        <v>0.2</v>
      </c>
      <c r="CO7" s="225"/>
      <c r="CP7" s="226">
        <v>5</v>
      </c>
      <c r="CQ7" s="225"/>
      <c r="CR7" s="226">
        <v>0.01</v>
      </c>
      <c r="CS7" s="225"/>
      <c r="CT7" s="226">
        <v>0.1</v>
      </c>
      <c r="CU7" s="225"/>
      <c r="CV7" s="226">
        <v>0.1</v>
      </c>
      <c r="CW7" s="225"/>
      <c r="CX7" s="226">
        <v>0.05</v>
      </c>
      <c r="CY7" s="225"/>
      <c r="CZ7" s="226">
        <v>2.5</v>
      </c>
      <c r="DA7" s="225"/>
      <c r="DB7" s="226"/>
      <c r="DC7" s="225"/>
      <c r="DD7" s="226"/>
      <c r="DE7" s="225"/>
      <c r="DF7" s="226"/>
      <c r="DG7" s="225"/>
      <c r="DH7" s="226"/>
      <c r="DI7" s="225"/>
      <c r="DJ7" s="226"/>
      <c r="DK7" s="225"/>
      <c r="DL7" s="226"/>
      <c r="DM7" s="225"/>
      <c r="DN7" s="226"/>
      <c r="DO7" s="225"/>
      <c r="DP7" s="226"/>
      <c r="DQ7" s="225"/>
      <c r="DR7" s="226"/>
      <c r="DS7" s="225"/>
      <c r="DT7" s="22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5">
      <c r="A8" s="17"/>
      <c r="B8" s="21" t="s">
        <v>135</v>
      </c>
      <c r="C8" s="225"/>
      <c r="D8" s="226"/>
      <c r="E8" s="225"/>
      <c r="F8" s="226"/>
      <c r="G8" s="225"/>
      <c r="H8" s="226"/>
      <c r="I8" s="225">
        <v>8.5</v>
      </c>
      <c r="J8" s="226"/>
      <c r="K8" s="225">
        <v>8.5</v>
      </c>
      <c r="L8" s="226"/>
      <c r="M8" s="225"/>
      <c r="N8" s="226"/>
      <c r="O8" s="225"/>
      <c r="P8" s="226"/>
      <c r="Q8" s="225"/>
      <c r="R8" s="226"/>
      <c r="S8" s="225"/>
      <c r="T8" s="226"/>
      <c r="U8" s="225">
        <v>15</v>
      </c>
      <c r="V8" s="226"/>
      <c r="W8" s="225">
        <v>15</v>
      </c>
      <c r="X8" s="226"/>
      <c r="Y8" s="225">
        <v>100</v>
      </c>
      <c r="Z8" s="226"/>
      <c r="AA8" s="225"/>
      <c r="AB8" s="226"/>
      <c r="AC8" s="225">
        <v>15</v>
      </c>
      <c r="AD8" s="226"/>
      <c r="AE8" s="225">
        <v>2.5</v>
      </c>
      <c r="AF8" s="226"/>
      <c r="AG8" s="225">
        <v>2.5</v>
      </c>
      <c r="AH8" s="226"/>
      <c r="AI8" s="225"/>
      <c r="AJ8" s="226"/>
      <c r="AK8" s="225"/>
      <c r="AL8" s="226"/>
      <c r="AM8" s="225"/>
      <c r="AN8" s="226"/>
      <c r="AO8" s="225">
        <v>2</v>
      </c>
      <c r="AP8" s="226"/>
      <c r="AQ8" s="225">
        <v>800</v>
      </c>
      <c r="AR8" s="226"/>
      <c r="AS8" s="225">
        <v>0.1</v>
      </c>
      <c r="AT8" s="226"/>
      <c r="AU8" s="225">
        <v>0.1</v>
      </c>
      <c r="AV8" s="226"/>
      <c r="AW8" s="225">
        <v>1.5</v>
      </c>
      <c r="AX8" s="226"/>
      <c r="AY8" s="225">
        <v>1</v>
      </c>
      <c r="AZ8" s="226"/>
      <c r="BA8" s="225"/>
      <c r="BB8" s="226"/>
      <c r="BC8" s="225"/>
      <c r="BD8" s="226"/>
      <c r="BE8" s="225">
        <v>0.01</v>
      </c>
      <c r="BF8" s="226"/>
      <c r="BG8" s="225"/>
      <c r="BH8" s="226"/>
      <c r="BI8" s="225"/>
      <c r="BJ8" s="226"/>
      <c r="BK8" s="225"/>
      <c r="BL8" s="226"/>
      <c r="BM8" s="225">
        <v>480</v>
      </c>
      <c r="BN8" s="226"/>
      <c r="BO8" s="225">
        <v>240</v>
      </c>
      <c r="BP8" s="226"/>
      <c r="BQ8" s="225"/>
      <c r="BR8" s="226"/>
      <c r="BS8" s="225">
        <v>0.05</v>
      </c>
      <c r="BT8" s="226"/>
      <c r="BU8" s="225">
        <v>2.5000000000000001E-2</v>
      </c>
      <c r="BV8" s="226"/>
      <c r="BW8" s="225">
        <v>0.1</v>
      </c>
      <c r="BX8" s="226"/>
      <c r="BY8" s="225">
        <v>0.25</v>
      </c>
      <c r="BZ8" s="226"/>
      <c r="CA8" s="225">
        <v>0.04</v>
      </c>
      <c r="CB8" s="226"/>
      <c r="CC8" s="225">
        <v>1</v>
      </c>
      <c r="CD8" s="226"/>
      <c r="CE8" s="225">
        <v>2.5000000000000001E-3</v>
      </c>
      <c r="CF8" s="226"/>
      <c r="CG8" s="225">
        <v>0.25</v>
      </c>
      <c r="CH8" s="226"/>
      <c r="CI8" s="225"/>
      <c r="CJ8" s="226"/>
      <c r="CK8" s="225"/>
      <c r="CL8" s="226"/>
      <c r="CM8" s="225"/>
      <c r="CN8" s="226"/>
      <c r="CO8" s="225"/>
      <c r="CP8" s="226"/>
      <c r="CQ8" s="225"/>
      <c r="CR8" s="226"/>
      <c r="CS8" s="225"/>
      <c r="CT8" s="226"/>
      <c r="CU8" s="225"/>
      <c r="CV8" s="226"/>
      <c r="CW8" s="225"/>
      <c r="CX8" s="226"/>
      <c r="CY8" s="225"/>
      <c r="CZ8" s="226"/>
      <c r="DA8" s="225"/>
      <c r="DB8" s="226"/>
      <c r="DC8" s="225"/>
      <c r="DD8" s="226"/>
      <c r="DE8" s="225"/>
      <c r="DF8" s="226"/>
      <c r="DG8" s="225"/>
      <c r="DH8" s="226"/>
      <c r="DI8" s="225"/>
      <c r="DJ8" s="226"/>
      <c r="DK8" s="225"/>
      <c r="DL8" s="226"/>
      <c r="DM8" s="225"/>
      <c r="DN8" s="226"/>
      <c r="DO8" s="225"/>
      <c r="DP8" s="226"/>
      <c r="DQ8" s="225"/>
      <c r="DR8" s="226"/>
      <c r="DS8" s="225"/>
      <c r="DT8" s="22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5">
      <c r="A9" s="17"/>
      <c r="B9" s="21" t="s">
        <v>136</v>
      </c>
      <c r="C9" s="225"/>
      <c r="D9" s="226"/>
      <c r="E9" s="225"/>
      <c r="F9" s="226"/>
      <c r="G9" s="225"/>
      <c r="H9" s="226"/>
      <c r="I9" s="238">
        <v>7</v>
      </c>
      <c r="J9" s="239"/>
      <c r="K9" s="238">
        <v>7</v>
      </c>
      <c r="L9" s="239"/>
      <c r="M9" s="225">
        <v>3</v>
      </c>
      <c r="N9" s="226"/>
      <c r="O9" s="225">
        <v>3</v>
      </c>
      <c r="P9" s="226"/>
      <c r="Q9" s="225"/>
      <c r="R9" s="226"/>
      <c r="S9" s="225"/>
      <c r="T9" s="226"/>
      <c r="U9" s="225"/>
      <c r="V9" s="226"/>
      <c r="W9" s="225"/>
      <c r="X9" s="226"/>
      <c r="Y9" s="225"/>
      <c r="Z9" s="226"/>
      <c r="AA9" s="225"/>
      <c r="AB9" s="226"/>
      <c r="AC9" s="225"/>
      <c r="AD9" s="226"/>
      <c r="AE9" s="225"/>
      <c r="AF9" s="226"/>
      <c r="AG9" s="225"/>
      <c r="AH9" s="226"/>
      <c r="AI9" s="225"/>
      <c r="AJ9" s="226"/>
      <c r="AK9" s="225"/>
      <c r="AL9" s="226"/>
      <c r="AM9" s="225"/>
      <c r="AN9" s="226"/>
      <c r="AO9" s="225"/>
      <c r="AP9" s="226"/>
      <c r="AQ9" s="225"/>
      <c r="AR9" s="226"/>
      <c r="AS9" s="225"/>
      <c r="AT9" s="226"/>
      <c r="AU9" s="225"/>
      <c r="AV9" s="226"/>
      <c r="AW9" s="225"/>
      <c r="AX9" s="226"/>
      <c r="AY9" s="225"/>
      <c r="AZ9" s="226"/>
      <c r="BA9" s="225"/>
      <c r="BB9" s="226"/>
      <c r="BC9" s="225"/>
      <c r="BD9" s="226"/>
      <c r="BE9" s="225"/>
      <c r="BF9" s="226"/>
      <c r="BG9" s="225"/>
      <c r="BH9" s="226"/>
      <c r="BI9" s="225"/>
      <c r="BJ9" s="226"/>
      <c r="BK9" s="225"/>
      <c r="BL9" s="226"/>
      <c r="BM9" s="225"/>
      <c r="BN9" s="226"/>
      <c r="BO9" s="225"/>
      <c r="BP9" s="226"/>
      <c r="BQ9" s="225"/>
      <c r="BR9" s="226"/>
      <c r="BS9" s="225"/>
      <c r="BT9" s="226"/>
      <c r="BU9" s="225"/>
      <c r="BV9" s="226"/>
      <c r="BW9" s="225"/>
      <c r="BX9" s="226"/>
      <c r="BY9" s="225"/>
      <c r="BZ9" s="226"/>
      <c r="CA9" s="225"/>
      <c r="CB9" s="226"/>
      <c r="CC9" s="225"/>
      <c r="CD9" s="226"/>
      <c r="CE9" s="225"/>
      <c r="CF9" s="226"/>
      <c r="CG9" s="225"/>
      <c r="CH9" s="226"/>
      <c r="CI9" s="225"/>
      <c r="CJ9" s="226"/>
      <c r="CK9" s="225"/>
      <c r="CL9" s="226"/>
      <c r="CM9" s="225"/>
      <c r="CN9" s="226"/>
      <c r="CO9" s="225"/>
      <c r="CP9" s="226"/>
      <c r="CQ9" s="225"/>
      <c r="CR9" s="226"/>
      <c r="CS9" s="225"/>
      <c r="CT9" s="226"/>
      <c r="CU9" s="225"/>
      <c r="CV9" s="226"/>
      <c r="CW9" s="225"/>
      <c r="CX9" s="226"/>
      <c r="CY9" s="225"/>
      <c r="CZ9" s="226"/>
      <c r="DA9" s="225"/>
      <c r="DB9" s="226"/>
      <c r="DC9" s="225"/>
      <c r="DD9" s="226"/>
      <c r="DE9" s="225"/>
      <c r="DF9" s="226"/>
      <c r="DG9" s="225"/>
      <c r="DH9" s="226"/>
      <c r="DI9" s="225"/>
      <c r="DJ9" s="226"/>
      <c r="DK9" s="225"/>
      <c r="DL9" s="226"/>
      <c r="DM9" s="225"/>
      <c r="DN9" s="226"/>
      <c r="DO9" s="225"/>
      <c r="DP9" s="226"/>
      <c r="DQ9" s="225"/>
      <c r="DR9" s="226"/>
      <c r="DS9" s="132"/>
      <c r="DT9" s="133"/>
      <c r="DU9" s="19"/>
    </row>
    <row r="10" spans="1:151" s="1" customFormat="1" ht="22.5" customHeight="1" x14ac:dyDescent="0.25">
      <c r="A10" s="17"/>
      <c r="B10" s="18" t="s">
        <v>71</v>
      </c>
      <c r="C10" s="196" t="s">
        <v>82</v>
      </c>
      <c r="D10" s="228"/>
      <c r="E10" s="196" t="s">
        <v>200</v>
      </c>
      <c r="F10" s="197"/>
      <c r="G10" s="196" t="s">
        <v>75</v>
      </c>
      <c r="H10" s="197"/>
      <c r="I10" s="196" t="s">
        <v>200</v>
      </c>
      <c r="J10" s="197"/>
      <c r="K10" s="196" t="s">
        <v>75</v>
      </c>
      <c r="L10" s="197"/>
      <c r="M10" s="196" t="s">
        <v>201</v>
      </c>
      <c r="N10" s="197"/>
      <c r="O10" s="196" t="s">
        <v>75</v>
      </c>
      <c r="P10" s="197"/>
      <c r="Q10" s="196" t="s">
        <v>201</v>
      </c>
      <c r="R10" s="197"/>
      <c r="S10" s="196" t="s">
        <v>75</v>
      </c>
      <c r="T10" s="197"/>
      <c r="U10" s="196" t="s">
        <v>86</v>
      </c>
      <c r="V10" s="197"/>
      <c r="W10" s="196" t="s">
        <v>85</v>
      </c>
      <c r="X10" s="197"/>
      <c r="Y10" s="196" t="s">
        <v>86</v>
      </c>
      <c r="Z10" s="197"/>
      <c r="AA10" s="196" t="s">
        <v>85</v>
      </c>
      <c r="AB10" s="197"/>
      <c r="AC10" s="196" t="s">
        <v>192</v>
      </c>
      <c r="AD10" s="197"/>
      <c r="AE10" s="196" t="s">
        <v>201</v>
      </c>
      <c r="AF10" s="197"/>
      <c r="AG10" s="196" t="s">
        <v>86</v>
      </c>
      <c r="AH10" s="197"/>
      <c r="AI10" s="196" t="s">
        <v>85</v>
      </c>
      <c r="AJ10" s="197"/>
      <c r="AK10" s="196" t="s">
        <v>86</v>
      </c>
      <c r="AL10" s="197"/>
      <c r="AM10" s="196" t="s">
        <v>86</v>
      </c>
      <c r="AN10" s="197"/>
      <c r="AO10" s="196" t="s">
        <v>85</v>
      </c>
      <c r="AP10" s="197"/>
      <c r="AQ10" s="196" t="s">
        <v>76</v>
      </c>
      <c r="AR10" s="197"/>
      <c r="AS10" s="196" t="s">
        <v>201</v>
      </c>
      <c r="AT10" s="197"/>
      <c r="AU10" s="196" t="s">
        <v>75</v>
      </c>
      <c r="AV10" s="197"/>
      <c r="AW10" s="196" t="s">
        <v>75</v>
      </c>
      <c r="AX10" s="197"/>
      <c r="AY10" s="196" t="s">
        <v>85</v>
      </c>
      <c r="AZ10" s="197"/>
      <c r="BA10" s="196" t="s">
        <v>86</v>
      </c>
      <c r="BB10" s="197"/>
      <c r="BC10" s="196" t="s">
        <v>76</v>
      </c>
      <c r="BD10" s="197"/>
      <c r="BE10" s="196" t="s">
        <v>76</v>
      </c>
      <c r="BF10" s="197"/>
      <c r="BG10" s="196" t="s">
        <v>76</v>
      </c>
      <c r="BH10" s="197"/>
      <c r="BI10" s="196" t="s">
        <v>201</v>
      </c>
      <c r="BJ10" s="197"/>
      <c r="BK10" s="196" t="s">
        <v>86</v>
      </c>
      <c r="BL10" s="197"/>
      <c r="BM10" s="196" t="s">
        <v>85</v>
      </c>
      <c r="BN10" s="197"/>
      <c r="BO10" s="196" t="s">
        <v>85</v>
      </c>
      <c r="BP10" s="197"/>
      <c r="BQ10" s="196" t="s">
        <v>86</v>
      </c>
      <c r="BR10" s="197"/>
      <c r="BS10" s="196" t="s">
        <v>86</v>
      </c>
      <c r="BT10" s="197"/>
      <c r="BU10" s="196" t="s">
        <v>86</v>
      </c>
      <c r="BV10" s="197"/>
      <c r="BW10" s="196" t="s">
        <v>86</v>
      </c>
      <c r="BX10" s="197"/>
      <c r="BY10" s="196" t="s">
        <v>86</v>
      </c>
      <c r="BZ10" s="197"/>
      <c r="CA10" s="196" t="s">
        <v>86</v>
      </c>
      <c r="CB10" s="197"/>
      <c r="CC10" s="196" t="s">
        <v>86</v>
      </c>
      <c r="CD10" s="197"/>
      <c r="CE10" s="196" t="s">
        <v>86</v>
      </c>
      <c r="CF10" s="197"/>
      <c r="CG10" s="196" t="s">
        <v>86</v>
      </c>
      <c r="CH10" s="197"/>
      <c r="CI10" s="196" t="s">
        <v>86</v>
      </c>
      <c r="CJ10" s="197"/>
      <c r="CK10" s="196" t="s">
        <v>86</v>
      </c>
      <c r="CL10" s="197"/>
      <c r="CM10" s="196" t="s">
        <v>86</v>
      </c>
      <c r="CN10" s="197"/>
      <c r="CO10" s="196" t="s">
        <v>86</v>
      </c>
      <c r="CP10" s="197"/>
      <c r="CQ10" s="196" t="s">
        <v>86</v>
      </c>
      <c r="CR10" s="197"/>
      <c r="CS10" s="196" t="s">
        <v>86</v>
      </c>
      <c r="CT10" s="197"/>
      <c r="CU10" s="196" t="s">
        <v>86</v>
      </c>
      <c r="CV10" s="197"/>
      <c r="CW10" s="196" t="s">
        <v>86</v>
      </c>
      <c r="CX10" s="197"/>
      <c r="CY10" s="196" t="s">
        <v>86</v>
      </c>
      <c r="CZ10" s="197"/>
      <c r="DA10" s="196" t="s">
        <v>86</v>
      </c>
      <c r="DB10" s="197"/>
      <c r="DC10" s="196" t="s">
        <v>86</v>
      </c>
      <c r="DD10" s="197"/>
      <c r="DE10" s="196" t="s">
        <v>86</v>
      </c>
      <c r="DF10" s="197"/>
      <c r="DG10" s="196" t="s">
        <v>86</v>
      </c>
      <c r="DH10" s="197"/>
      <c r="DI10" s="196" t="s">
        <v>86</v>
      </c>
      <c r="DJ10" s="197"/>
      <c r="DK10" s="196" t="s">
        <v>86</v>
      </c>
      <c r="DL10" s="197"/>
      <c r="DM10" s="196" t="s">
        <v>86</v>
      </c>
      <c r="DN10" s="197"/>
      <c r="DO10" s="196" t="s">
        <v>76</v>
      </c>
      <c r="DP10" s="197"/>
      <c r="DQ10" s="196" t="s">
        <v>85</v>
      </c>
      <c r="DR10" s="197"/>
      <c r="DS10" s="235"/>
      <c r="DT10" s="236"/>
      <c r="DU10" s="19"/>
    </row>
    <row r="11" spans="1:151" s="1" customFormat="1" ht="18.75" customHeight="1" x14ac:dyDescent="0.25">
      <c r="A11" s="17"/>
      <c r="B11" s="18" t="s">
        <v>12</v>
      </c>
      <c r="C11" s="196"/>
      <c r="D11" s="228"/>
      <c r="E11" s="196"/>
      <c r="F11" s="197"/>
      <c r="G11" s="196"/>
      <c r="H11" s="197"/>
      <c r="I11" s="196"/>
      <c r="J11" s="197"/>
      <c r="K11" s="196" t="s">
        <v>204</v>
      </c>
      <c r="L11" s="197"/>
      <c r="M11" s="196"/>
      <c r="N11" s="197"/>
      <c r="O11" s="196" t="s">
        <v>204</v>
      </c>
      <c r="P11" s="197"/>
      <c r="Q11" s="196"/>
      <c r="R11" s="197"/>
      <c r="S11" s="196" t="s">
        <v>204</v>
      </c>
      <c r="T11" s="197"/>
      <c r="U11" s="196" t="s">
        <v>204</v>
      </c>
      <c r="V11" s="197"/>
      <c r="W11" s="196" t="s">
        <v>204</v>
      </c>
      <c r="X11" s="197"/>
      <c r="Y11" s="196" t="s">
        <v>204</v>
      </c>
      <c r="Z11" s="197"/>
      <c r="AA11" s="196"/>
      <c r="AB11" s="197"/>
      <c r="AC11" s="196" t="s">
        <v>204</v>
      </c>
      <c r="AD11" s="197"/>
      <c r="AE11" s="196"/>
      <c r="AF11" s="197"/>
      <c r="AG11" s="196" t="s">
        <v>204</v>
      </c>
      <c r="AH11" s="197"/>
      <c r="AI11" s="196" t="s">
        <v>204</v>
      </c>
      <c r="AJ11" s="197"/>
      <c r="AK11" s="196" t="s">
        <v>204</v>
      </c>
      <c r="AL11" s="197"/>
      <c r="AM11" s="196" t="s">
        <v>204</v>
      </c>
      <c r="AN11" s="197"/>
      <c r="AO11" s="196" t="s">
        <v>204</v>
      </c>
      <c r="AP11" s="197"/>
      <c r="AQ11" s="196" t="s">
        <v>204</v>
      </c>
      <c r="AR11" s="197"/>
      <c r="AS11" s="196" t="s">
        <v>204</v>
      </c>
      <c r="AT11" s="197"/>
      <c r="AU11" s="196" t="s">
        <v>204</v>
      </c>
      <c r="AV11" s="197"/>
      <c r="AW11" s="196" t="s">
        <v>204</v>
      </c>
      <c r="AX11" s="197"/>
      <c r="AY11" s="196" t="s">
        <v>204</v>
      </c>
      <c r="AZ11" s="197"/>
      <c r="BA11" s="196" t="s">
        <v>204</v>
      </c>
      <c r="BB11" s="197"/>
      <c r="BC11" s="196" t="s">
        <v>204</v>
      </c>
      <c r="BD11" s="197"/>
      <c r="BE11" s="196" t="s">
        <v>204</v>
      </c>
      <c r="BF11" s="197"/>
      <c r="BG11" s="196" t="s">
        <v>204</v>
      </c>
      <c r="BH11" s="197"/>
      <c r="BI11" s="196" t="s">
        <v>204</v>
      </c>
      <c r="BJ11" s="197"/>
      <c r="BK11" s="196" t="s">
        <v>204</v>
      </c>
      <c r="BL11" s="197"/>
      <c r="BM11" s="196" t="s">
        <v>204</v>
      </c>
      <c r="BN11" s="197"/>
      <c r="BO11" s="196" t="s">
        <v>204</v>
      </c>
      <c r="BP11" s="197"/>
      <c r="BQ11" s="196" t="s">
        <v>204</v>
      </c>
      <c r="BR11" s="197"/>
      <c r="BS11" s="196" t="s">
        <v>204</v>
      </c>
      <c r="BT11" s="197"/>
      <c r="BU11" s="196" t="s">
        <v>204</v>
      </c>
      <c r="BV11" s="197"/>
      <c r="BW11" s="196" t="s">
        <v>204</v>
      </c>
      <c r="BX11" s="197"/>
      <c r="BY11" s="196" t="s">
        <v>204</v>
      </c>
      <c r="BZ11" s="197"/>
      <c r="CA11" s="196" t="s">
        <v>204</v>
      </c>
      <c r="CB11" s="197"/>
      <c r="CC11" s="196" t="s">
        <v>204</v>
      </c>
      <c r="CD11" s="197"/>
      <c r="CE11" s="196" t="s">
        <v>204</v>
      </c>
      <c r="CF11" s="197"/>
      <c r="CG11" s="196" t="s">
        <v>204</v>
      </c>
      <c r="CH11" s="197"/>
      <c r="CI11" s="196" t="s">
        <v>204</v>
      </c>
      <c r="CJ11" s="197"/>
      <c r="CK11" s="196" t="s">
        <v>204</v>
      </c>
      <c r="CL11" s="197"/>
      <c r="CM11" s="196" t="s">
        <v>204</v>
      </c>
      <c r="CN11" s="197"/>
      <c r="CO11" s="196" t="s">
        <v>204</v>
      </c>
      <c r="CP11" s="197"/>
      <c r="CQ11" s="196" t="s">
        <v>204</v>
      </c>
      <c r="CR11" s="197"/>
      <c r="CS11" s="196" t="s">
        <v>204</v>
      </c>
      <c r="CT11" s="197"/>
      <c r="CU11" s="196" t="s">
        <v>204</v>
      </c>
      <c r="CV11" s="197"/>
      <c r="CW11" s="196" t="s">
        <v>204</v>
      </c>
      <c r="CX11" s="197"/>
      <c r="CY11" s="196" t="s">
        <v>204</v>
      </c>
      <c r="CZ11" s="197"/>
      <c r="DA11" s="196" t="s">
        <v>204</v>
      </c>
      <c r="DB11" s="197"/>
      <c r="DC11" s="196" t="s">
        <v>204</v>
      </c>
      <c r="DD11" s="197"/>
      <c r="DE11" s="196" t="s">
        <v>204</v>
      </c>
      <c r="DF11" s="197"/>
      <c r="DG11" s="196" t="s">
        <v>204</v>
      </c>
      <c r="DH11" s="197"/>
      <c r="DI11" s="196" t="s">
        <v>204</v>
      </c>
      <c r="DJ11" s="197"/>
      <c r="DK11" s="196" t="s">
        <v>204</v>
      </c>
      <c r="DL11" s="197"/>
      <c r="DM11" s="196" t="s">
        <v>204</v>
      </c>
      <c r="DN11" s="197"/>
      <c r="DO11" s="196"/>
      <c r="DP11" s="197"/>
      <c r="DQ11" s="196"/>
      <c r="DR11" s="197"/>
      <c r="DS11" s="235"/>
      <c r="DT11" s="236"/>
      <c r="DU11" s="19"/>
    </row>
    <row r="12" spans="1:151" ht="26.4" x14ac:dyDescent="0.25">
      <c r="A12" s="113"/>
      <c r="B12" s="18" t="s">
        <v>13</v>
      </c>
      <c r="C12" s="196"/>
      <c r="D12" s="227"/>
      <c r="E12" s="196"/>
      <c r="F12" s="197"/>
      <c r="G12" s="196"/>
      <c r="H12" s="227"/>
      <c r="I12" s="196"/>
      <c r="J12" s="197"/>
      <c r="K12" s="196"/>
      <c r="L12" s="227"/>
      <c r="M12" s="196"/>
      <c r="N12" s="197"/>
      <c r="O12" s="196"/>
      <c r="P12" s="227"/>
      <c r="Q12" s="196"/>
      <c r="R12" s="197"/>
      <c r="S12" s="196"/>
      <c r="T12" s="227"/>
      <c r="U12" s="196"/>
      <c r="V12" s="197"/>
      <c r="W12" s="196"/>
      <c r="X12" s="197"/>
      <c r="Y12" s="196"/>
      <c r="Z12" s="197"/>
      <c r="AA12" s="196"/>
      <c r="AB12" s="197"/>
      <c r="AC12" s="196"/>
      <c r="AD12" s="197"/>
      <c r="AE12" s="196"/>
      <c r="AF12" s="197"/>
      <c r="AG12" s="196"/>
      <c r="AH12" s="197"/>
      <c r="AI12" s="196"/>
      <c r="AJ12" s="197"/>
      <c r="AK12" s="196"/>
      <c r="AL12" s="197"/>
      <c r="AM12" s="196"/>
      <c r="AN12" s="197"/>
      <c r="AO12" s="196"/>
      <c r="AP12" s="197"/>
      <c r="AQ12" s="196"/>
      <c r="AR12" s="197"/>
      <c r="AS12" s="196"/>
      <c r="AT12" s="197"/>
      <c r="AU12" s="196"/>
      <c r="AV12" s="197"/>
      <c r="AW12" s="196"/>
      <c r="AX12" s="197"/>
      <c r="AY12" s="196"/>
      <c r="AZ12" s="197"/>
      <c r="BA12" s="196"/>
      <c r="BB12" s="197"/>
      <c r="BC12" s="196"/>
      <c r="BD12" s="197"/>
      <c r="BE12" s="196"/>
      <c r="BF12" s="197"/>
      <c r="BG12" s="196"/>
      <c r="BH12" s="197"/>
      <c r="BI12" s="196"/>
      <c r="BJ12" s="197"/>
      <c r="BK12" s="196"/>
      <c r="BL12" s="197"/>
      <c r="BM12" s="196"/>
      <c r="BN12" s="197"/>
      <c r="BO12" s="196"/>
      <c r="BP12" s="197"/>
      <c r="BQ12" s="196"/>
      <c r="BR12" s="197"/>
      <c r="BS12" s="196"/>
      <c r="BT12" s="197"/>
      <c r="BU12" s="196"/>
      <c r="BV12" s="197"/>
      <c r="BW12" s="196"/>
      <c r="BX12" s="197"/>
      <c r="BY12" s="196"/>
      <c r="BZ12" s="197"/>
      <c r="CA12" s="196"/>
      <c r="CB12" s="197"/>
      <c r="CC12" s="196"/>
      <c r="CD12" s="197"/>
      <c r="CE12" s="196"/>
      <c r="CF12" s="197"/>
      <c r="CG12" s="196"/>
      <c r="CH12" s="197"/>
      <c r="CI12" s="196"/>
      <c r="CJ12" s="197"/>
      <c r="CK12" s="196"/>
      <c r="CL12" s="197"/>
      <c r="CM12" s="196"/>
      <c r="CN12" s="197"/>
      <c r="CO12" s="196"/>
      <c r="CP12" s="197"/>
      <c r="CQ12" s="196"/>
      <c r="CR12" s="197"/>
      <c r="CS12" s="196"/>
      <c r="CT12" s="197"/>
      <c r="CU12" s="196"/>
      <c r="CV12" s="197"/>
      <c r="CW12" s="196"/>
      <c r="CX12" s="197"/>
      <c r="CY12" s="196"/>
      <c r="CZ12" s="197"/>
      <c r="DA12" s="196"/>
      <c r="DB12" s="197"/>
      <c r="DC12" s="196"/>
      <c r="DD12" s="197"/>
      <c r="DE12" s="196"/>
      <c r="DF12" s="197"/>
      <c r="DG12" s="196"/>
      <c r="DH12" s="197"/>
      <c r="DI12" s="196"/>
      <c r="DJ12" s="197"/>
      <c r="DK12" s="196"/>
      <c r="DL12" s="197"/>
      <c r="DM12" s="196"/>
      <c r="DN12" s="197"/>
      <c r="DO12" s="196"/>
      <c r="DP12" s="197"/>
      <c r="DQ12" s="196"/>
      <c r="DR12" s="197"/>
      <c r="DS12" s="235"/>
      <c r="DT12" s="236"/>
      <c r="DU12" s="20"/>
    </row>
    <row r="13" spans="1:151"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5">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5">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5">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5">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5">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5">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5">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5">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5">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5">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5">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5">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5">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5">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5">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5">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5">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5">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5">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5">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5">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5">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5">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5">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5">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5">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5">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5">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5">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5">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5">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5">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5">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5">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5">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5">
      <c r="A52" s="154"/>
      <c r="B52" s="154"/>
      <c r="C52" s="154"/>
      <c r="D52" s="154"/>
    </row>
  </sheetData>
  <sheetProtection password="81FA" sheet="1" selectLockedCells="1"/>
  <mergeCells count="557">
    <mergeCell ref="EL4:EM4"/>
    <mergeCell ref="EN4:EO4"/>
    <mergeCell ref="EB4:EC4"/>
    <mergeCell ref="ED4:EE4"/>
    <mergeCell ref="EF4:EG4"/>
    <mergeCell ref="EH4:EI4"/>
    <mergeCell ref="DZ4:EA4"/>
    <mergeCell ref="EJ4:EK4"/>
    <mergeCell ref="AU10:AV10"/>
    <mergeCell ref="CC8:CD8"/>
    <mergeCell ref="BW8:BX8"/>
    <mergeCell ref="CW10:CX10"/>
    <mergeCell ref="CQ9:CR9"/>
    <mergeCell ref="BS10:BT10"/>
    <mergeCell ref="CE9:CF9"/>
    <mergeCell ref="DS10:DT10"/>
    <mergeCell ref="CE10:CF10"/>
    <mergeCell ref="CA9:CB9"/>
    <mergeCell ref="CY9:CZ9"/>
    <mergeCell ref="CY10:CZ10"/>
    <mergeCell ref="DC9:DD9"/>
    <mergeCell ref="DA10:DB10"/>
    <mergeCell ref="BM8:BN8"/>
    <mergeCell ref="BO8:BP8"/>
    <mergeCell ref="DX4:DY4"/>
    <mergeCell ref="DS12:DT12"/>
    <mergeCell ref="DS11:DT11"/>
    <mergeCell ref="DV4:DW4"/>
    <mergeCell ref="AI8:AJ8"/>
    <mergeCell ref="DA5:DB5"/>
    <mergeCell ref="BS9:BT9"/>
    <mergeCell ref="BS8:BT8"/>
    <mergeCell ref="CE8:CF8"/>
    <mergeCell ref="BY9:BZ9"/>
    <mergeCell ref="DS5:DT5"/>
    <mergeCell ref="DC6:DD6"/>
    <mergeCell ref="CW6:CX6"/>
    <mergeCell ref="CE11:CF11"/>
    <mergeCell ref="CE12:CF12"/>
    <mergeCell ref="CO10:CP10"/>
    <mergeCell ref="CO9:CP9"/>
    <mergeCell ref="CG9:CH9"/>
    <mergeCell ref="CK9:CL9"/>
    <mergeCell ref="CM9:CN9"/>
    <mergeCell ref="CQ5:CR5"/>
    <mergeCell ref="CE6:CF6"/>
    <mergeCell ref="BU6:BV6"/>
    <mergeCell ref="BY6:BZ6"/>
    <mergeCell ref="AE7:AF7"/>
    <mergeCell ref="AA6:AB6"/>
    <mergeCell ref="AA7:AB7"/>
    <mergeCell ref="AC6:AD6"/>
    <mergeCell ref="AM5:AN5"/>
    <mergeCell ref="AM6:AN6"/>
    <mergeCell ref="AM7:AN7"/>
    <mergeCell ref="AW6:AX6"/>
    <mergeCell ref="BS6:BT6"/>
    <mergeCell ref="AC5:AD5"/>
    <mergeCell ref="AE5:AF5"/>
    <mergeCell ref="AG5:AH5"/>
    <mergeCell ref="CI5:CJ5"/>
    <mergeCell ref="CK5:CL5"/>
    <mergeCell ref="AS5:AT5"/>
    <mergeCell ref="AQ5:AR5"/>
    <mergeCell ref="AU5:AV5"/>
    <mergeCell ref="AY5:AZ5"/>
    <mergeCell ref="AW5:AX5"/>
    <mergeCell ref="AK5:AL5"/>
    <mergeCell ref="AI5:AJ5"/>
    <mergeCell ref="AO5:AP5"/>
    <mergeCell ref="BI5:BJ5"/>
    <mergeCell ref="BK5:BL5"/>
    <mergeCell ref="BM5:BN5"/>
    <mergeCell ref="BU10:BV10"/>
    <mergeCell ref="BU9:BV9"/>
    <mergeCell ref="BM10:BN10"/>
    <mergeCell ref="BU12:BV12"/>
    <mergeCell ref="BM11:BN11"/>
    <mergeCell ref="BQ11:BR11"/>
    <mergeCell ref="BQ12:BR12"/>
    <mergeCell ref="BU11:BV11"/>
    <mergeCell ref="AA5:AB5"/>
    <mergeCell ref="AI12:AJ12"/>
    <mergeCell ref="AG10:AH10"/>
    <mergeCell ref="AG11:AH11"/>
    <mergeCell ref="AG12:AH12"/>
    <mergeCell ref="BK10:BL10"/>
    <mergeCell ref="BK11:BL11"/>
    <mergeCell ref="BO12:BP12"/>
    <mergeCell ref="BO11:BP11"/>
    <mergeCell ref="BO10:BP10"/>
    <mergeCell ref="BM6:BN6"/>
    <mergeCell ref="BQ7:BR7"/>
    <mergeCell ref="BQ6:BR6"/>
    <mergeCell ref="BG12:BH12"/>
    <mergeCell ref="BI9:BJ9"/>
    <mergeCell ref="BI10:BJ10"/>
    <mergeCell ref="BK9:BL9"/>
    <mergeCell ref="BG10:BH10"/>
    <mergeCell ref="BG11:BH11"/>
    <mergeCell ref="BM12:BN12"/>
    <mergeCell ref="BI12:BJ12"/>
    <mergeCell ref="BQ9:BR9"/>
    <mergeCell ref="BQ10:BR10"/>
    <mergeCell ref="BM9:BN9"/>
    <mergeCell ref="BO9:BP9"/>
    <mergeCell ref="BI11:BJ11"/>
    <mergeCell ref="CC10:CD10"/>
    <mergeCell ref="CG11:CH11"/>
    <mergeCell ref="CG10:CH10"/>
    <mergeCell ref="CG6:CH6"/>
    <mergeCell ref="CC11:CD11"/>
    <mergeCell ref="CA11:CB11"/>
    <mergeCell ref="CM10:CN10"/>
    <mergeCell ref="CC6:CD6"/>
    <mergeCell ref="CG12:CH12"/>
    <mergeCell ref="CI10:CJ10"/>
    <mergeCell ref="DG12:DH12"/>
    <mergeCell ref="DG11:DH11"/>
    <mergeCell ref="DE11:DF11"/>
    <mergeCell ref="DA11:DB11"/>
    <mergeCell ref="DC11:DD11"/>
    <mergeCell ref="CA12:CB12"/>
    <mergeCell ref="BK12:BL12"/>
    <mergeCell ref="BW11:BX11"/>
    <mergeCell ref="BW12:BX12"/>
    <mergeCell ref="BS12:BT12"/>
    <mergeCell ref="BS11:BT11"/>
    <mergeCell ref="DE12:DF12"/>
    <mergeCell ref="CI12:CJ12"/>
    <mergeCell ref="CI11:CJ11"/>
    <mergeCell ref="CM12:CN12"/>
    <mergeCell ref="CM11:CN11"/>
    <mergeCell ref="CO12:CP12"/>
    <mergeCell ref="DC12:DD12"/>
    <mergeCell ref="CU11:CV11"/>
    <mergeCell ref="CW12:CX12"/>
    <mergeCell ref="DA12:DB12"/>
    <mergeCell ref="CY11:CZ11"/>
    <mergeCell ref="CQ11:CR11"/>
    <mergeCell ref="CS11:CT11"/>
    <mergeCell ref="DA9:DB9"/>
    <mergeCell ref="DI9:DJ9"/>
    <mergeCell ref="BW6:BX6"/>
    <mergeCell ref="BW9:BX9"/>
    <mergeCell ref="BY10:BZ10"/>
    <mergeCell ref="BW7:BX7"/>
    <mergeCell ref="CK12:CL12"/>
    <mergeCell ref="CK11:CL11"/>
    <mergeCell ref="CK10:CL10"/>
    <mergeCell ref="BY7:BZ7"/>
    <mergeCell ref="BY8:BZ8"/>
    <mergeCell ref="CI9:CJ9"/>
    <mergeCell ref="CC12:CD12"/>
    <mergeCell ref="BY12:BZ12"/>
    <mergeCell ref="BY11:BZ11"/>
    <mergeCell ref="CA10:CB10"/>
    <mergeCell ref="BW10:BX10"/>
    <mergeCell ref="DC10:DD10"/>
    <mergeCell ref="CQ12:CR12"/>
    <mergeCell ref="CS12:CT12"/>
    <mergeCell ref="DI12:DJ12"/>
    <mergeCell ref="CY12:CZ12"/>
    <mergeCell ref="CU12:CV12"/>
    <mergeCell ref="CW11:CX11"/>
    <mergeCell ref="BE12:BF12"/>
    <mergeCell ref="BE11:BF11"/>
    <mergeCell ref="AS12:AT12"/>
    <mergeCell ref="AS10:AT10"/>
    <mergeCell ref="AS11:AT11"/>
    <mergeCell ref="BA9:BB9"/>
    <mergeCell ref="BC12:BD12"/>
    <mergeCell ref="AY12:AZ12"/>
    <mergeCell ref="AY11:AZ11"/>
    <mergeCell ref="AY10:AZ10"/>
    <mergeCell ref="BA10:BB10"/>
    <mergeCell ref="BA11:BB11"/>
    <mergeCell ref="BA12:BB12"/>
    <mergeCell ref="BC10:BD10"/>
    <mergeCell ref="BC11:BD11"/>
    <mergeCell ref="AW12:AX12"/>
    <mergeCell ref="AS9:AT9"/>
    <mergeCell ref="AU9:AV9"/>
    <mergeCell ref="AY9:AZ9"/>
    <mergeCell ref="AU11:AV11"/>
    <mergeCell ref="BE10:BF10"/>
    <mergeCell ref="BE9:BF9"/>
    <mergeCell ref="AU12:AV12"/>
    <mergeCell ref="AW10:AX10"/>
    <mergeCell ref="C9:D9"/>
    <mergeCell ref="I9:J9"/>
    <mergeCell ref="I5:J5"/>
    <mergeCell ref="E9:F9"/>
    <mergeCell ref="E8:F8"/>
    <mergeCell ref="U5:V5"/>
    <mergeCell ref="U6:V6"/>
    <mergeCell ref="Q7:R7"/>
    <mergeCell ref="M5:N5"/>
    <mergeCell ref="E5:F5"/>
    <mergeCell ref="O7:P7"/>
    <mergeCell ref="U7:V7"/>
    <mergeCell ref="Q8:R8"/>
    <mergeCell ref="U9:V9"/>
    <mergeCell ref="U8:V8"/>
    <mergeCell ref="Q9:R9"/>
    <mergeCell ref="G7:H7"/>
    <mergeCell ref="W6:X6"/>
    <mergeCell ref="S5:T5"/>
    <mergeCell ref="S6:T6"/>
    <mergeCell ref="S7:T7"/>
    <mergeCell ref="W5:X5"/>
    <mergeCell ref="O9:P9"/>
    <mergeCell ref="AO12:AP12"/>
    <mergeCell ref="AC10:AD10"/>
    <mergeCell ref="AC11:AD11"/>
    <mergeCell ref="AG9:AH9"/>
    <mergeCell ref="AK9:AL9"/>
    <mergeCell ref="AO11:AP11"/>
    <mergeCell ref="AM9:AN9"/>
    <mergeCell ref="AM12:AN12"/>
    <mergeCell ref="AA10:AB10"/>
    <mergeCell ref="AM10:AN10"/>
    <mergeCell ref="AM11:AN11"/>
    <mergeCell ref="AE10:AF10"/>
    <mergeCell ref="AE11:AF11"/>
    <mergeCell ref="AE12:AF12"/>
    <mergeCell ref="AI10:AJ10"/>
    <mergeCell ref="AK10:AL10"/>
    <mergeCell ref="AK11:AL11"/>
    <mergeCell ref="AI11:AJ11"/>
    <mergeCell ref="AK12:AL12"/>
    <mergeCell ref="AC12:AD12"/>
    <mergeCell ref="AQ12:AR12"/>
    <mergeCell ref="AQ11:AR11"/>
    <mergeCell ref="AQ10:AR10"/>
    <mergeCell ref="AQ9:AR9"/>
    <mergeCell ref="AQ8:AR8"/>
    <mergeCell ref="AU7:AV7"/>
    <mergeCell ref="DA6:DB6"/>
    <mergeCell ref="CU8:CV8"/>
    <mergeCell ref="CI6:CJ6"/>
    <mergeCell ref="CY8:CZ8"/>
    <mergeCell ref="CY6:CZ6"/>
    <mergeCell ref="CY7:CZ7"/>
    <mergeCell ref="AO8:AP8"/>
    <mergeCell ref="BQ8:BR8"/>
    <mergeCell ref="BU8:BV8"/>
    <mergeCell ref="CG8:CH8"/>
    <mergeCell ref="BG6:BH6"/>
    <mergeCell ref="BE8:BF8"/>
    <mergeCell ref="BG8:BH8"/>
    <mergeCell ref="BG7:BH7"/>
    <mergeCell ref="BC6:BD6"/>
    <mergeCell ref="BA8:BB8"/>
    <mergeCell ref="BK8:BL8"/>
    <mergeCell ref="BC8:BD8"/>
    <mergeCell ref="BC7:BD7"/>
    <mergeCell ref="BE7:BF7"/>
    <mergeCell ref="DA8:DB8"/>
    <mergeCell ref="CO8:CP8"/>
    <mergeCell ref="CM8:CN8"/>
    <mergeCell ref="CA6:CB6"/>
    <mergeCell ref="AG6:AH6"/>
    <mergeCell ref="CQ8:CR8"/>
    <mergeCell ref="CQ6:CR6"/>
    <mergeCell ref="BS7:BT7"/>
    <mergeCell ref="BO6:BP6"/>
    <mergeCell ref="AQ7:AR7"/>
    <mergeCell ref="BE6:BF6"/>
    <mergeCell ref="AC9:AD9"/>
    <mergeCell ref="AY8:AZ8"/>
    <mergeCell ref="AG7:AH7"/>
    <mergeCell ref="AI7:AJ7"/>
    <mergeCell ref="AK7:AL7"/>
    <mergeCell ref="AK8:AL8"/>
    <mergeCell ref="AQ6:AR6"/>
    <mergeCell ref="CK6:CL6"/>
    <mergeCell ref="AO6:AP6"/>
    <mergeCell ref="AI6:AJ6"/>
    <mergeCell ref="AK6:AL6"/>
    <mergeCell ref="AE6:AF6"/>
    <mergeCell ref="BC9:BD9"/>
    <mergeCell ref="BG9:BH9"/>
    <mergeCell ref="CC9:CD9"/>
    <mergeCell ref="CK7:CL7"/>
    <mergeCell ref="CK8:CL8"/>
    <mergeCell ref="AC7:AD7"/>
    <mergeCell ref="AS8:AT8"/>
    <mergeCell ref="AU8:AV8"/>
    <mergeCell ref="CA8:CB8"/>
    <mergeCell ref="CI8:CJ8"/>
    <mergeCell ref="AG8:AH8"/>
    <mergeCell ref="AW9:AX9"/>
    <mergeCell ref="DM12:DN12"/>
    <mergeCell ref="DK10:DL10"/>
    <mergeCell ref="DK5:DL5"/>
    <mergeCell ref="DQ12:DR12"/>
    <mergeCell ref="DQ10:DR10"/>
    <mergeCell ref="DQ6:DR6"/>
    <mergeCell ref="DO12:DP12"/>
    <mergeCell ref="DO10:DP10"/>
    <mergeCell ref="DO6:DP6"/>
    <mergeCell ref="DQ11:DR11"/>
    <mergeCell ref="DM11:DN11"/>
    <mergeCell ref="DM9:DN9"/>
    <mergeCell ref="DM10:DN10"/>
    <mergeCell ref="DQ9:DR9"/>
    <mergeCell ref="DO11:DP11"/>
    <mergeCell ref="DO9:DP9"/>
    <mergeCell ref="DK12:DL12"/>
    <mergeCell ref="DK6:DL6"/>
    <mergeCell ref="DK8:DL8"/>
    <mergeCell ref="DK9:DL9"/>
    <mergeCell ref="DE10:DF10"/>
    <mergeCell ref="DE9:DF9"/>
    <mergeCell ref="DK11:DL11"/>
    <mergeCell ref="DG9:DH9"/>
    <mergeCell ref="DI11:DJ11"/>
    <mergeCell ref="DG10:DH10"/>
    <mergeCell ref="DQ5:DR5"/>
    <mergeCell ref="DQ7:DR7"/>
    <mergeCell ref="DQ8:DR8"/>
    <mergeCell ref="DM5:DN5"/>
    <mergeCell ref="DM6:DN6"/>
    <mergeCell ref="DM7:DN7"/>
    <mergeCell ref="DO7:DP7"/>
    <mergeCell ref="DM8:DN8"/>
    <mergeCell ref="DO5:DP5"/>
    <mergeCell ref="DO8:DP8"/>
    <mergeCell ref="DI5:DJ5"/>
    <mergeCell ref="DI6:DJ6"/>
    <mergeCell ref="DG6:DH6"/>
    <mergeCell ref="DE5:DF5"/>
    <mergeCell ref="DI10:DJ10"/>
    <mergeCell ref="DE8:DF8"/>
    <mergeCell ref="DE6:DF6"/>
    <mergeCell ref="DG5:DH5"/>
    <mergeCell ref="CW9:CX9"/>
    <mergeCell ref="CM6:CN6"/>
    <mergeCell ref="CU10:CV10"/>
    <mergeCell ref="CU9:CV9"/>
    <mergeCell ref="CW8:CX8"/>
    <mergeCell ref="CU6:CV6"/>
    <mergeCell ref="CS8:CT8"/>
    <mergeCell ref="CS9:CT9"/>
    <mergeCell ref="CQ7:CR7"/>
    <mergeCell ref="CW7:CX7"/>
    <mergeCell ref="CS7:CT7"/>
    <mergeCell ref="CO7:CP7"/>
    <mergeCell ref="CO11:CP11"/>
    <mergeCell ref="CI7:CJ7"/>
    <mergeCell ref="CS10:CT10"/>
    <mergeCell ref="CW5:CX5"/>
    <mergeCell ref="CU5:CV5"/>
    <mergeCell ref="BU5:BV5"/>
    <mergeCell ref="BA5:BB5"/>
    <mergeCell ref="CA5:CB5"/>
    <mergeCell ref="CE5:CF5"/>
    <mergeCell ref="BE5:BF5"/>
    <mergeCell ref="BC5:BD5"/>
    <mergeCell ref="CC5:CD5"/>
    <mergeCell ref="BY5:BZ5"/>
    <mergeCell ref="BO5:BP5"/>
    <mergeCell ref="BG5:BH5"/>
    <mergeCell ref="CG5:CH5"/>
    <mergeCell ref="BS5:BT5"/>
    <mergeCell ref="BI8:BJ8"/>
    <mergeCell ref="BU7:BV7"/>
    <mergeCell ref="BM7:BN7"/>
    <mergeCell ref="BO7:BP7"/>
    <mergeCell ref="CA7:CB7"/>
    <mergeCell ref="CQ10:CR10"/>
    <mergeCell ref="CM7:CN7"/>
    <mergeCell ref="DC5:DD5"/>
    <mergeCell ref="CS5:CT5"/>
    <mergeCell ref="CY5:CZ5"/>
    <mergeCell ref="BK6:BL6"/>
    <mergeCell ref="BQ5:BR5"/>
    <mergeCell ref="BK7:BL7"/>
    <mergeCell ref="AS6:AT6"/>
    <mergeCell ref="BI7:BJ7"/>
    <mergeCell ref="AY7:AZ7"/>
    <mergeCell ref="BI6:BJ6"/>
    <mergeCell ref="BA7:BB7"/>
    <mergeCell ref="AY6:AZ6"/>
    <mergeCell ref="AU6:AV6"/>
    <mergeCell ref="BA6:BB6"/>
    <mergeCell ref="CE7:CF7"/>
    <mergeCell ref="CG7:CH7"/>
    <mergeCell ref="DA7:DB7"/>
    <mergeCell ref="CC7:CD7"/>
    <mergeCell ref="CO5:CP5"/>
    <mergeCell ref="CO6:CP6"/>
    <mergeCell ref="CU7:CV7"/>
    <mergeCell ref="CS6:CT6"/>
    <mergeCell ref="CM5:CN5"/>
    <mergeCell ref="BW5:BX5"/>
    <mergeCell ref="AO10:AP10"/>
    <mergeCell ref="AO9:AP9"/>
    <mergeCell ref="S8:T8"/>
    <mergeCell ref="AW11:AX11"/>
    <mergeCell ref="W10:X10"/>
    <mergeCell ref="AI9:AJ9"/>
    <mergeCell ref="AE8:AF8"/>
    <mergeCell ref="AE9:AF9"/>
    <mergeCell ref="AS7:AT7"/>
    <mergeCell ref="AO7:AP7"/>
    <mergeCell ref="W8:X8"/>
    <mergeCell ref="AC8:AD8"/>
    <mergeCell ref="AM8:AN8"/>
    <mergeCell ref="AW7:AX7"/>
    <mergeCell ref="Y7:Z7"/>
    <mergeCell ref="Y8:Z8"/>
    <mergeCell ref="Y10:Z10"/>
    <mergeCell ref="Y9:Z9"/>
    <mergeCell ref="W9:X9"/>
    <mergeCell ref="AA11:AB11"/>
    <mergeCell ref="U10:V10"/>
    <mergeCell ref="S9:T9"/>
    <mergeCell ref="AW8:AX8"/>
    <mergeCell ref="AA8:AB8"/>
    <mergeCell ref="DS7:DT7"/>
    <mergeCell ref="DC7:DD7"/>
    <mergeCell ref="DK7:DL7"/>
    <mergeCell ref="DI7:DJ7"/>
    <mergeCell ref="DG7:DH7"/>
    <mergeCell ref="DE7:DF7"/>
    <mergeCell ref="DS8:DT8"/>
    <mergeCell ref="DC8:DD8"/>
    <mergeCell ref="DG8:DH8"/>
    <mergeCell ref="DI8:DJ8"/>
    <mergeCell ref="AA9:AB9"/>
    <mergeCell ref="C12:D12"/>
    <mergeCell ref="I8:J8"/>
    <mergeCell ref="G11:H11"/>
    <mergeCell ref="G12:H12"/>
    <mergeCell ref="E10:F10"/>
    <mergeCell ref="M10:N10"/>
    <mergeCell ref="C11:D11"/>
    <mergeCell ref="C6:D6"/>
    <mergeCell ref="O8:P8"/>
    <mergeCell ref="K10:L10"/>
    <mergeCell ref="K11:L11"/>
    <mergeCell ref="E11:F11"/>
    <mergeCell ref="E7:F7"/>
    <mergeCell ref="I7:J7"/>
    <mergeCell ref="C8:D8"/>
    <mergeCell ref="I11:J11"/>
    <mergeCell ref="I10:J10"/>
    <mergeCell ref="E12:F12"/>
    <mergeCell ref="G9:H9"/>
    <mergeCell ref="G10:H10"/>
    <mergeCell ref="I12:J12"/>
    <mergeCell ref="C10:D10"/>
    <mergeCell ref="G6:H6"/>
    <mergeCell ref="C4:D4"/>
    <mergeCell ref="E4:F4"/>
    <mergeCell ref="G4:H4"/>
    <mergeCell ref="M6:N6"/>
    <mergeCell ref="M7:N7"/>
    <mergeCell ref="M8:N8"/>
    <mergeCell ref="K5:L5"/>
    <mergeCell ref="K6:L6"/>
    <mergeCell ref="K7:L7"/>
    <mergeCell ref="K8:L8"/>
    <mergeCell ref="I4:J4"/>
    <mergeCell ref="K4:L4"/>
    <mergeCell ref="E6:F6"/>
    <mergeCell ref="I6:J6"/>
    <mergeCell ref="G5:H5"/>
    <mergeCell ref="G8:H8"/>
    <mergeCell ref="C7:D7"/>
    <mergeCell ref="C5:D5"/>
    <mergeCell ref="K12:L12"/>
    <mergeCell ref="S10:T10"/>
    <mergeCell ref="S11:T11"/>
    <mergeCell ref="Q5:R5"/>
    <mergeCell ref="Q6:R6"/>
    <mergeCell ref="K9:L9"/>
    <mergeCell ref="Q11:R11"/>
    <mergeCell ref="O5:P5"/>
    <mergeCell ref="O6:P6"/>
    <mergeCell ref="Q10:R10"/>
    <mergeCell ref="O11:P11"/>
    <mergeCell ref="M11:N11"/>
    <mergeCell ref="AA4:AB4"/>
    <mergeCell ref="W4:X4"/>
    <mergeCell ref="Y4:Z4"/>
    <mergeCell ref="M4:N4"/>
    <mergeCell ref="O4:P4"/>
    <mergeCell ref="U4:V4"/>
    <mergeCell ref="S4:T4"/>
    <mergeCell ref="Q4:R4"/>
    <mergeCell ref="M12:N12"/>
    <mergeCell ref="O10:P10"/>
    <mergeCell ref="S12:T12"/>
    <mergeCell ref="Q12:R12"/>
    <mergeCell ref="O12:P12"/>
    <mergeCell ref="M9:N9"/>
    <mergeCell ref="W7:X7"/>
    <mergeCell ref="Y6:Z6"/>
    <mergeCell ref="Y5:Z5"/>
    <mergeCell ref="Y12:Z12"/>
    <mergeCell ref="AA12:AB12"/>
    <mergeCell ref="U12:V12"/>
    <mergeCell ref="W12:X12"/>
    <mergeCell ref="Y11:Z11"/>
    <mergeCell ref="W11:X11"/>
    <mergeCell ref="U11:V11"/>
    <mergeCell ref="BA4:BB4"/>
    <mergeCell ref="BI4:BJ4"/>
    <mergeCell ref="BK4:BL4"/>
    <mergeCell ref="BC4:BD4"/>
    <mergeCell ref="BE4:BF4"/>
    <mergeCell ref="BY4:BZ4"/>
    <mergeCell ref="AC4:AD4"/>
    <mergeCell ref="AI4:AJ4"/>
    <mergeCell ref="AE4:AF4"/>
    <mergeCell ref="AG4:AH4"/>
    <mergeCell ref="AW4:AX4"/>
    <mergeCell ref="AY4:AZ4"/>
    <mergeCell ref="AK4:AL4"/>
    <mergeCell ref="AM4:AN4"/>
    <mergeCell ref="AQ4:AR4"/>
    <mergeCell ref="AS4:AT4"/>
    <mergeCell ref="AU4:AV4"/>
    <mergeCell ref="AO4:AP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DQ4:DR4"/>
    <mergeCell ref="DS4:DT4"/>
    <mergeCell ref="DM4:DN4"/>
    <mergeCell ref="DO4:DP4"/>
    <mergeCell ref="DC4:DD4"/>
    <mergeCell ref="DE4:DF4"/>
    <mergeCell ref="DA4:DB4"/>
    <mergeCell ref="DK4:DL4"/>
    <mergeCell ref="DG4:DH4"/>
    <mergeCell ref="DI4:DJ4"/>
  </mergeCells>
  <phoneticPr fontId="0" type="noConversion"/>
  <conditionalFormatting sqref="DP45 DR45 DT45 BR45">
    <cfRule type="cellIs" dxfId="1488"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487" priority="2" stopIfTrue="1" operator="lessThan">
      <formula>F$12</formula>
    </cfRule>
  </conditionalFormatting>
  <conditionalFormatting sqref="F46 H46 J46 R46 T46 N46 P46 V46 L46 X46">
    <cfRule type="cellIs" dxfId="1486" priority="3" stopIfTrue="1" operator="greaterThan">
      <formula>F10</formula>
    </cfRule>
  </conditionalFormatting>
  <conditionalFormatting sqref="F47 H47 J47 R47 T47 N47 P47 V47 L47 X47">
    <cfRule type="cellIs" dxfId="1485"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484"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83"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482" priority="7" stopIfTrue="1">
      <formula>AND(NOT(ISBLANK(C$8)),C14&gt;C$8)</formula>
    </cfRule>
    <cfRule type="expression" dxfId="1481"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480"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479"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xr:uid="{00000000-0002-0000-0700-000000000000}">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22860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22860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22860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50"/>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I42" sqref="I42"/>
    </sheetView>
  </sheetViews>
  <sheetFormatPr defaultColWidth="9.109375" defaultRowHeight="13.2" x14ac:dyDescent="0.25"/>
  <cols>
    <col min="1" max="1" width="8" style="90" customWidth="1"/>
    <col min="2" max="2" width="11.44140625" style="90" customWidth="1"/>
    <col min="3" max="3" width="9.6640625" style="90" customWidth="1"/>
    <col min="4" max="4" width="19.33203125" style="90" customWidth="1"/>
    <col min="5" max="5" width="9.6640625" style="90" customWidth="1"/>
    <col min="6" max="6" width="19.33203125" style="90" customWidth="1"/>
    <col min="7" max="7" width="9.6640625" style="90" customWidth="1"/>
    <col min="8" max="8" width="19.33203125" style="90" customWidth="1"/>
    <col min="9" max="9" width="9.6640625" style="90" customWidth="1"/>
    <col min="10" max="10" width="19.44140625" style="90" customWidth="1"/>
    <col min="11" max="11" width="9.6640625" style="90" hidden="1" customWidth="1"/>
    <col min="12" max="12" width="18.88671875" style="90" hidden="1" customWidth="1"/>
    <col min="13" max="16384" width="9.109375" style="90"/>
  </cols>
  <sheetData>
    <row r="1" spans="1:13" x14ac:dyDescent="0.25">
      <c r="A1" s="87" t="s">
        <v>160</v>
      </c>
      <c r="B1" s="88" t="s">
        <v>283</v>
      </c>
      <c r="C1" s="89" t="s">
        <v>157</v>
      </c>
      <c r="D1" s="89" t="str">
        <f>כללי!C8</f>
        <v>איילון</v>
      </c>
      <c r="E1" s="123"/>
      <c r="F1" s="123"/>
      <c r="G1" s="123"/>
      <c r="H1" s="123"/>
      <c r="I1" s="123"/>
      <c r="J1" s="123"/>
      <c r="K1" s="123"/>
      <c r="L1" s="123"/>
      <c r="M1" s="123"/>
    </row>
    <row r="2" spans="1:13" ht="21" x14ac:dyDescent="0.25">
      <c r="A2" s="73"/>
      <c r="B2" s="20"/>
      <c r="C2" s="123"/>
      <c r="D2" s="123"/>
      <c r="E2" s="91" t="s">
        <v>156</v>
      </c>
      <c r="F2" s="123"/>
      <c r="G2" s="123"/>
      <c r="H2" s="123"/>
      <c r="I2" s="123"/>
      <c r="J2" s="123"/>
      <c r="K2" s="123"/>
      <c r="L2" s="123"/>
      <c r="M2" s="123"/>
    </row>
    <row r="3" spans="1:13" x14ac:dyDescent="0.25">
      <c r="A3" s="73"/>
      <c r="B3" s="20"/>
      <c r="C3" s="123"/>
      <c r="D3" s="123"/>
      <c r="E3" s="123"/>
      <c r="F3" s="123"/>
      <c r="G3" s="123"/>
      <c r="H3" s="123"/>
      <c r="I3" s="123"/>
      <c r="J3" s="123"/>
      <c r="K3" s="123"/>
      <c r="L3" s="123"/>
      <c r="M3" s="123"/>
    </row>
    <row r="4" spans="1:13" s="93" customFormat="1" ht="16.5" customHeight="1" x14ac:dyDescent="0.25">
      <c r="A4" s="17"/>
      <c r="B4" s="83" t="s">
        <v>161</v>
      </c>
      <c r="C4" s="242">
        <v>89</v>
      </c>
      <c r="D4" s="243"/>
      <c r="E4" s="242">
        <v>90</v>
      </c>
      <c r="F4" s="243"/>
      <c r="G4" s="242">
        <v>91</v>
      </c>
      <c r="H4" s="243"/>
      <c r="I4" s="242">
        <v>92</v>
      </c>
      <c r="J4" s="243"/>
      <c r="K4" s="242"/>
      <c r="L4" s="243"/>
      <c r="M4" s="92"/>
    </row>
    <row r="5" spans="1:13" s="93" customFormat="1" ht="16.5" customHeight="1" x14ac:dyDescent="0.25">
      <c r="A5" s="94"/>
      <c r="B5" s="134" t="s">
        <v>10</v>
      </c>
      <c r="C5" s="231" t="s">
        <v>19</v>
      </c>
      <c r="D5" s="232"/>
      <c r="E5" s="231" t="s">
        <v>20</v>
      </c>
      <c r="F5" s="232"/>
      <c r="G5" s="231" t="s">
        <v>21</v>
      </c>
      <c r="H5" s="232"/>
      <c r="I5" s="231" t="s">
        <v>22</v>
      </c>
      <c r="J5" s="232"/>
      <c r="K5" s="231" t="s">
        <v>162</v>
      </c>
      <c r="L5" s="232"/>
      <c r="M5" s="92"/>
    </row>
    <row r="6" spans="1:13" s="93" customFormat="1" ht="17.25" customHeight="1" x14ac:dyDescent="0.25">
      <c r="A6" s="94"/>
      <c r="B6" s="134" t="s">
        <v>11</v>
      </c>
      <c r="C6" s="231" t="s">
        <v>2</v>
      </c>
      <c r="D6" s="232"/>
      <c r="E6" s="231" t="s">
        <v>60</v>
      </c>
      <c r="F6" s="232"/>
      <c r="G6" s="231" t="s">
        <v>61</v>
      </c>
      <c r="H6" s="232"/>
      <c r="I6" s="231" t="s">
        <v>61</v>
      </c>
      <c r="J6" s="232"/>
      <c r="K6" s="231"/>
      <c r="L6" s="232"/>
      <c r="M6" s="92"/>
    </row>
    <row r="7" spans="1:13" s="93" customFormat="1" ht="16.5" customHeight="1" x14ac:dyDescent="0.25">
      <c r="A7" s="94"/>
      <c r="B7" s="134" t="s">
        <v>12</v>
      </c>
      <c r="C7" s="231" t="s">
        <v>210</v>
      </c>
      <c r="D7" s="232"/>
      <c r="E7" s="194" t="s">
        <v>214</v>
      </c>
      <c r="F7" s="195"/>
      <c r="G7" s="194" t="s">
        <v>214</v>
      </c>
      <c r="H7" s="195"/>
      <c r="I7" s="194" t="s">
        <v>214</v>
      </c>
      <c r="J7" s="195"/>
      <c r="K7" s="231"/>
      <c r="L7" s="232"/>
      <c r="M7" s="92"/>
    </row>
    <row r="8" spans="1:13" s="93" customFormat="1" ht="24.75" customHeight="1" x14ac:dyDescent="0.25">
      <c r="A8" s="155"/>
      <c r="B8" s="137" t="s">
        <v>13</v>
      </c>
      <c r="C8" s="241">
        <v>30</v>
      </c>
      <c r="D8" s="241"/>
      <c r="E8" s="241">
        <v>4</v>
      </c>
      <c r="F8" s="241"/>
      <c r="G8" s="241">
        <v>4</v>
      </c>
      <c r="H8" s="241"/>
      <c r="I8" s="241">
        <v>4</v>
      </c>
      <c r="J8" s="241"/>
      <c r="K8" s="241"/>
      <c r="L8" s="241"/>
      <c r="M8" s="92"/>
    </row>
    <row r="9" spans="1:13" s="93" customFormat="1" ht="26.25" hidden="1" customHeight="1" x14ac:dyDescent="0.25">
      <c r="A9" s="156"/>
      <c r="B9" s="95"/>
      <c r="C9" s="95"/>
      <c r="D9" s="95"/>
      <c r="E9" s="95"/>
      <c r="F9" s="95"/>
      <c r="G9" s="95"/>
      <c r="H9" s="95"/>
      <c r="I9" s="95"/>
      <c r="J9" s="95"/>
      <c r="K9" s="95"/>
      <c r="L9" s="95"/>
      <c r="M9" s="92"/>
    </row>
    <row r="10" spans="1:13" s="93" customFormat="1" ht="16.5" hidden="1" customHeight="1" x14ac:dyDescent="0.25">
      <c r="A10" s="156"/>
      <c r="B10" s="96"/>
      <c r="C10" s="96"/>
      <c r="D10" s="96"/>
      <c r="E10" s="96"/>
      <c r="F10" s="96"/>
      <c r="G10" s="96"/>
      <c r="H10" s="96"/>
      <c r="I10" s="96"/>
      <c r="J10" s="96"/>
      <c r="K10" s="96"/>
      <c r="L10" s="96"/>
      <c r="M10" s="92"/>
    </row>
    <row r="11" spans="1:13" s="93" customFormat="1" ht="13.5" hidden="1" customHeight="1" x14ac:dyDescent="0.25">
      <c r="A11" s="157"/>
      <c r="B11" s="96"/>
      <c r="C11" s="96"/>
      <c r="D11" s="96"/>
      <c r="E11" s="96"/>
      <c r="F11" s="96"/>
      <c r="G11" s="96"/>
      <c r="H11" s="96"/>
      <c r="I11" s="96"/>
      <c r="J11" s="96"/>
      <c r="K11" s="96"/>
      <c r="L11" s="96"/>
      <c r="M11" s="92"/>
    </row>
    <row r="12" spans="1:13" s="93" customFormat="1" ht="12.75" hidden="1" customHeight="1" x14ac:dyDescent="0.25">
      <c r="B12" s="97"/>
      <c r="C12" s="97"/>
      <c r="D12" s="97"/>
      <c r="E12" s="97"/>
      <c r="F12" s="97"/>
      <c r="G12" s="97"/>
      <c r="H12" s="97"/>
      <c r="I12" s="97"/>
      <c r="J12" s="97"/>
      <c r="K12" s="97"/>
      <c r="L12" s="97"/>
      <c r="M12" s="92"/>
    </row>
    <row r="13" spans="1:13" s="57" customFormat="1" ht="16.5" customHeight="1" x14ac:dyDescent="0.25">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5">
      <c r="A14" s="98">
        <v>1</v>
      </c>
      <c r="B14" s="98"/>
      <c r="C14" s="62">
        <f>'[1]תהליך קו בוצה'!T2</f>
        <v>187</v>
      </c>
      <c r="D14" s="99"/>
      <c r="E14" s="185"/>
      <c r="F14" s="99"/>
      <c r="G14" s="167"/>
      <c r="H14" s="99"/>
      <c r="I14" s="99"/>
      <c r="J14" s="99"/>
      <c r="K14" s="158"/>
      <c r="L14" s="158"/>
      <c r="M14" s="123"/>
    </row>
    <row r="15" spans="1:13" x14ac:dyDescent="0.25">
      <c r="A15" s="98">
        <v>2</v>
      </c>
      <c r="B15" s="98"/>
      <c r="C15" s="99">
        <f>'[1]תהליך קו בוצה'!T3</f>
        <v>644</v>
      </c>
      <c r="D15" s="99"/>
      <c r="E15" s="186">
        <v>4.2000000000000003E-2</v>
      </c>
      <c r="F15" s="99"/>
      <c r="G15" s="190">
        <v>0.78500000000000003</v>
      </c>
      <c r="H15" s="99"/>
      <c r="I15" s="168">
        <f>100%-G15</f>
        <v>0.21499999999999997</v>
      </c>
      <c r="J15" s="99"/>
      <c r="K15" s="158"/>
      <c r="L15" s="158"/>
      <c r="M15" s="123"/>
    </row>
    <row r="16" spans="1:13" x14ac:dyDescent="0.25">
      <c r="A16" s="98">
        <v>3</v>
      </c>
      <c r="B16" s="98"/>
      <c r="C16" s="62">
        <f>'[1]תהליך קו בוצה'!T4</f>
        <v>599</v>
      </c>
      <c r="D16" s="99"/>
      <c r="E16" s="186"/>
      <c r="F16" s="99"/>
      <c r="G16" s="168"/>
      <c r="H16" s="99"/>
      <c r="I16" s="99"/>
      <c r="J16" s="99"/>
      <c r="K16" s="158"/>
      <c r="L16" s="158"/>
      <c r="M16" s="123"/>
    </row>
    <row r="17" spans="1:13" x14ac:dyDescent="0.25">
      <c r="A17" s="98">
        <v>4</v>
      </c>
      <c r="B17" s="98"/>
      <c r="C17" s="99">
        <f>'[1]תהליך קו בוצה'!T5</f>
        <v>666</v>
      </c>
      <c r="D17" s="99"/>
      <c r="E17" s="186"/>
      <c r="F17" s="99"/>
      <c r="G17" s="168"/>
      <c r="H17" s="99"/>
      <c r="I17" s="168"/>
      <c r="J17" s="99"/>
      <c r="K17" s="158"/>
      <c r="L17" s="158"/>
      <c r="M17" s="123"/>
    </row>
    <row r="18" spans="1:13" x14ac:dyDescent="0.25">
      <c r="A18" s="98">
        <v>5</v>
      </c>
      <c r="B18" s="98"/>
      <c r="C18" s="62">
        <f>'[1]תהליך קו בוצה'!T6</f>
        <v>688</v>
      </c>
      <c r="D18" s="99"/>
      <c r="E18" s="186"/>
      <c r="F18" s="99"/>
      <c r="G18" s="168"/>
      <c r="H18" s="99"/>
      <c r="I18" s="99"/>
      <c r="J18" s="99"/>
      <c r="K18" s="158"/>
      <c r="L18" s="158"/>
      <c r="M18" s="123"/>
    </row>
    <row r="19" spans="1:13" x14ac:dyDescent="0.25">
      <c r="A19" s="98">
        <v>6</v>
      </c>
      <c r="B19" s="98"/>
      <c r="C19" s="99">
        <f>'[1]תהליך קו בוצה'!T7</f>
        <v>344</v>
      </c>
      <c r="D19" s="99"/>
      <c r="E19" s="186"/>
      <c r="F19" s="99"/>
      <c r="G19" s="168"/>
      <c r="H19" s="99"/>
      <c r="I19" s="99"/>
      <c r="J19" s="99"/>
      <c r="K19" s="158"/>
      <c r="L19" s="158"/>
      <c r="M19" s="123"/>
    </row>
    <row r="20" spans="1:13" x14ac:dyDescent="0.25">
      <c r="A20" s="98">
        <v>7</v>
      </c>
      <c r="B20" s="98"/>
      <c r="C20" s="62">
        <f>'[1]תהליך קו בוצה'!T8</f>
        <v>141</v>
      </c>
      <c r="D20" s="99"/>
      <c r="E20" s="186"/>
      <c r="F20" s="99"/>
      <c r="G20" s="168"/>
      <c r="H20" s="99"/>
      <c r="I20" s="99"/>
      <c r="J20" s="99"/>
      <c r="K20" s="158"/>
      <c r="L20" s="158"/>
      <c r="M20" s="123"/>
    </row>
    <row r="21" spans="1:13" x14ac:dyDescent="0.25">
      <c r="A21" s="98">
        <v>8</v>
      </c>
      <c r="B21" s="98"/>
      <c r="C21" s="99">
        <f>'[1]תהליך קו בוצה'!T9</f>
        <v>425</v>
      </c>
      <c r="D21" s="99"/>
      <c r="E21" s="186"/>
      <c r="F21" s="99"/>
      <c r="G21" s="168"/>
      <c r="H21" s="99"/>
      <c r="I21" s="99"/>
      <c r="J21" s="99"/>
      <c r="K21" s="158"/>
      <c r="L21" s="158"/>
      <c r="M21" s="123"/>
    </row>
    <row r="22" spans="1:13" x14ac:dyDescent="0.25">
      <c r="A22" s="98">
        <v>9</v>
      </c>
      <c r="B22" s="98"/>
      <c r="C22" s="62">
        <f>'[1]תהליך קו בוצה'!T10</f>
        <v>647</v>
      </c>
      <c r="D22" s="99"/>
      <c r="E22" s="186">
        <v>4.2000000000000003E-2</v>
      </c>
      <c r="F22" s="99"/>
      <c r="G22" s="168">
        <v>0.79400000000000004</v>
      </c>
      <c r="H22" s="99"/>
      <c r="I22" s="168">
        <f>100%-G22</f>
        <v>0.20599999999999996</v>
      </c>
      <c r="J22" s="99"/>
      <c r="K22" s="158"/>
      <c r="L22" s="158"/>
      <c r="M22" s="123"/>
    </row>
    <row r="23" spans="1:13" x14ac:dyDescent="0.25">
      <c r="A23" s="98">
        <v>10</v>
      </c>
      <c r="B23" s="98"/>
      <c r="C23" s="99">
        <f>'[1]תהליך קו בוצה'!T11</f>
        <v>611</v>
      </c>
      <c r="D23" s="99"/>
      <c r="E23" s="186"/>
      <c r="F23" s="99"/>
      <c r="G23" s="168"/>
      <c r="H23" s="99"/>
      <c r="I23" s="99"/>
      <c r="J23" s="99"/>
      <c r="K23" s="158"/>
      <c r="L23" s="158"/>
      <c r="M23" s="123"/>
    </row>
    <row r="24" spans="1:13" x14ac:dyDescent="0.25">
      <c r="A24" s="98">
        <v>11</v>
      </c>
      <c r="B24" s="98"/>
      <c r="C24" s="62">
        <f>'[1]תהליך קו בוצה'!T12</f>
        <v>616</v>
      </c>
      <c r="D24" s="99"/>
      <c r="E24" s="186"/>
      <c r="F24" s="99"/>
      <c r="G24" s="168"/>
      <c r="H24" s="99"/>
      <c r="I24" s="168"/>
      <c r="J24" s="99"/>
      <c r="K24" s="158"/>
      <c r="L24" s="158"/>
      <c r="M24" s="123"/>
    </row>
    <row r="25" spans="1:13" x14ac:dyDescent="0.25">
      <c r="A25" s="98">
        <v>12</v>
      </c>
      <c r="B25" s="98"/>
      <c r="C25" s="99">
        <f>'[1]תהליך קו בוצה'!T13</f>
        <v>579</v>
      </c>
      <c r="D25" s="99"/>
      <c r="E25" s="186"/>
      <c r="F25" s="99"/>
      <c r="G25" s="168"/>
      <c r="H25" s="99"/>
      <c r="I25" s="168"/>
      <c r="J25" s="99"/>
      <c r="K25" s="158"/>
      <c r="L25" s="158"/>
      <c r="M25" s="123"/>
    </row>
    <row r="26" spans="1:13" x14ac:dyDescent="0.25">
      <c r="A26" s="98">
        <v>13</v>
      </c>
      <c r="B26" s="98"/>
      <c r="C26" s="62">
        <f>'[1]תהליך קו בוצה'!T14</f>
        <v>512</v>
      </c>
      <c r="D26" s="99"/>
      <c r="E26" s="186"/>
      <c r="F26" s="99"/>
      <c r="G26" s="168"/>
      <c r="H26" s="99"/>
      <c r="I26" s="168"/>
      <c r="J26" s="99"/>
      <c r="K26" s="158"/>
      <c r="L26" s="158"/>
      <c r="M26" s="123"/>
    </row>
    <row r="27" spans="1:13" x14ac:dyDescent="0.25">
      <c r="A27" s="98">
        <v>14</v>
      </c>
      <c r="B27" s="98"/>
      <c r="C27" s="99">
        <f>'[1]תהליך קו בוצה'!T15</f>
        <v>318</v>
      </c>
      <c r="D27" s="99"/>
      <c r="E27" s="187"/>
      <c r="F27" s="99"/>
      <c r="G27" s="168"/>
      <c r="H27" s="99"/>
      <c r="I27" s="168"/>
      <c r="J27" s="99"/>
      <c r="K27" s="158"/>
      <c r="L27" s="158"/>
      <c r="M27" s="123"/>
    </row>
    <row r="28" spans="1:13" x14ac:dyDescent="0.25">
      <c r="A28" s="98">
        <v>15</v>
      </c>
      <c r="B28" s="98"/>
      <c r="C28" s="62">
        <f>'[1]תהליך קו בוצה'!T16</f>
        <v>211</v>
      </c>
      <c r="D28" s="99"/>
      <c r="E28" s="187"/>
      <c r="F28" s="99"/>
      <c r="G28" s="168"/>
      <c r="H28" s="99"/>
      <c r="I28" s="168"/>
      <c r="J28" s="99"/>
      <c r="K28" s="158"/>
      <c r="L28" s="158"/>
      <c r="M28" s="123"/>
    </row>
    <row r="29" spans="1:13" x14ac:dyDescent="0.25">
      <c r="A29" s="98">
        <v>16</v>
      </c>
      <c r="B29" s="98"/>
      <c r="C29" s="99">
        <f>'[1]תהליך קו בוצה'!T17</f>
        <v>326</v>
      </c>
      <c r="D29" s="99"/>
      <c r="E29" s="187">
        <v>3.7999999999999999E-2</v>
      </c>
      <c r="F29" s="99"/>
      <c r="G29" s="168">
        <v>0.78600000000000003</v>
      </c>
      <c r="H29" s="99"/>
      <c r="I29" s="168">
        <f>100%-G29</f>
        <v>0.21399999999999997</v>
      </c>
      <c r="J29" s="99"/>
      <c r="K29" s="158"/>
      <c r="L29" s="158"/>
      <c r="M29" s="123"/>
    </row>
    <row r="30" spans="1:13" x14ac:dyDescent="0.25">
      <c r="A30" s="98">
        <v>17</v>
      </c>
      <c r="B30" s="98"/>
      <c r="C30" s="62">
        <f>'[1]תהליך קו בוצה'!T18</f>
        <v>644</v>
      </c>
      <c r="D30" s="99"/>
      <c r="E30" s="187"/>
      <c r="F30" s="99"/>
      <c r="G30" s="168"/>
      <c r="H30" s="99"/>
      <c r="I30" s="168"/>
      <c r="J30" s="99"/>
      <c r="K30" s="158"/>
      <c r="L30" s="158"/>
      <c r="M30" s="123"/>
    </row>
    <row r="31" spans="1:13" x14ac:dyDescent="0.25">
      <c r="A31" s="98">
        <v>18</v>
      </c>
      <c r="B31" s="98"/>
      <c r="C31" s="99">
        <f>'[1]תהליך קו בוצה'!T19</f>
        <v>654</v>
      </c>
      <c r="D31" s="99"/>
      <c r="E31" s="187"/>
      <c r="F31" s="99"/>
      <c r="G31" s="168"/>
      <c r="H31" s="99"/>
      <c r="I31" s="168"/>
      <c r="J31" s="99"/>
      <c r="K31" s="158"/>
      <c r="L31" s="158"/>
      <c r="M31" s="123"/>
    </row>
    <row r="32" spans="1:13" x14ac:dyDescent="0.25">
      <c r="A32" s="98">
        <v>19</v>
      </c>
      <c r="B32" s="98"/>
      <c r="C32" s="62">
        <f>'[1]תהליך קו בוצה'!T20</f>
        <v>271</v>
      </c>
      <c r="D32" s="99"/>
      <c r="E32" s="187"/>
      <c r="F32" s="99"/>
      <c r="G32" s="168"/>
      <c r="H32" s="99"/>
      <c r="I32" s="168"/>
      <c r="J32" s="99"/>
      <c r="K32" s="158"/>
      <c r="L32" s="158"/>
      <c r="M32" s="123"/>
    </row>
    <row r="33" spans="1:13" x14ac:dyDescent="0.25">
      <c r="A33" s="98">
        <v>20</v>
      </c>
      <c r="B33" s="98"/>
      <c r="C33" s="99">
        <f>'[1]תהליך קו בוצה'!T21</f>
        <v>637</v>
      </c>
      <c r="D33" s="99"/>
      <c r="E33" s="187"/>
      <c r="F33" s="99"/>
      <c r="G33" s="168"/>
      <c r="H33" s="99"/>
      <c r="I33" s="99"/>
      <c r="J33" s="99"/>
      <c r="K33" s="158"/>
      <c r="L33" s="158"/>
      <c r="M33" s="123"/>
    </row>
    <row r="34" spans="1:13" x14ac:dyDescent="0.25">
      <c r="A34" s="98">
        <v>21</v>
      </c>
      <c r="B34" s="98"/>
      <c r="C34" s="62">
        <f>'[1]תהליך קו בוצה'!T22</f>
        <v>216</v>
      </c>
      <c r="D34" s="99"/>
      <c r="E34" s="187"/>
      <c r="F34" s="99"/>
      <c r="G34" s="168"/>
      <c r="H34" s="99"/>
      <c r="I34" s="168"/>
      <c r="J34" s="99"/>
      <c r="K34" s="158"/>
      <c r="L34" s="158"/>
      <c r="M34" s="123"/>
    </row>
    <row r="35" spans="1:13" x14ac:dyDescent="0.25">
      <c r="A35" s="98">
        <v>22</v>
      </c>
      <c r="B35" s="98"/>
      <c r="C35" s="99">
        <f>'[1]תהליך קו בוצה'!T23</f>
        <v>149</v>
      </c>
      <c r="D35" s="99"/>
      <c r="E35" s="187"/>
      <c r="F35" s="99"/>
      <c r="G35" s="168"/>
      <c r="H35" s="99"/>
      <c r="I35" s="168"/>
      <c r="J35" s="99"/>
      <c r="K35" s="158"/>
      <c r="L35" s="158"/>
      <c r="M35" s="123"/>
    </row>
    <row r="36" spans="1:13" x14ac:dyDescent="0.25">
      <c r="A36" s="98">
        <v>23</v>
      </c>
      <c r="B36" s="98"/>
      <c r="C36" s="62">
        <f>'[1]תהליך קו בוצה'!T24</f>
        <v>573</v>
      </c>
      <c r="D36" s="99"/>
      <c r="E36" s="187"/>
      <c r="F36" s="99"/>
      <c r="G36" s="168"/>
      <c r="H36" s="99"/>
      <c r="I36" s="169"/>
      <c r="J36" s="99"/>
      <c r="K36" s="158"/>
      <c r="L36" s="158"/>
      <c r="M36" s="123"/>
    </row>
    <row r="37" spans="1:13" x14ac:dyDescent="0.25">
      <c r="A37" s="98">
        <v>24</v>
      </c>
      <c r="B37" s="98"/>
      <c r="C37" s="99">
        <f>'[1]תהליך קו בוצה'!T25</f>
        <v>154.20000000000073</v>
      </c>
      <c r="D37" s="99"/>
      <c r="E37" s="187">
        <v>4.1000000000000002E-2</v>
      </c>
      <c r="F37" s="99"/>
      <c r="G37" s="168">
        <v>0.77300000000000002</v>
      </c>
      <c r="H37" s="99"/>
      <c r="I37" s="168">
        <f>100%-G37</f>
        <v>0.22699999999999998</v>
      </c>
      <c r="J37" s="99"/>
      <c r="K37" s="158"/>
      <c r="L37" s="158"/>
      <c r="M37" s="123"/>
    </row>
    <row r="38" spans="1:13" x14ac:dyDescent="0.25">
      <c r="A38" s="98">
        <v>25</v>
      </c>
      <c r="B38" s="98"/>
      <c r="C38" s="62">
        <f>'[1]תהליך קו בוצה'!T26</f>
        <v>540.79999999999927</v>
      </c>
      <c r="D38" s="99"/>
      <c r="E38" s="187"/>
      <c r="F38" s="99"/>
      <c r="G38" s="190"/>
      <c r="H38" s="99"/>
      <c r="I38" s="168"/>
      <c r="J38" s="99"/>
      <c r="K38" s="158"/>
      <c r="L38" s="158"/>
      <c r="M38" s="123"/>
    </row>
    <row r="39" spans="1:13" x14ac:dyDescent="0.25">
      <c r="A39" s="98">
        <v>26</v>
      </c>
      <c r="B39" s="98"/>
      <c r="C39" s="99">
        <f>'[1]תהליך קו בוצה'!T27</f>
        <v>420</v>
      </c>
      <c r="D39" s="99"/>
      <c r="E39" s="187"/>
      <c r="F39" s="99"/>
      <c r="G39" s="168"/>
      <c r="H39" s="99"/>
      <c r="I39" s="168"/>
      <c r="J39" s="99"/>
      <c r="K39" s="158"/>
      <c r="L39" s="158"/>
      <c r="M39" s="123"/>
    </row>
    <row r="40" spans="1:13" x14ac:dyDescent="0.25">
      <c r="A40" s="98">
        <v>27</v>
      </c>
      <c r="B40" s="98"/>
      <c r="C40" s="62">
        <f>'[1]תהליך קו בוצה'!T28</f>
        <v>151</v>
      </c>
      <c r="D40" s="99"/>
      <c r="E40" s="188"/>
      <c r="F40" s="99"/>
      <c r="G40" s="174"/>
      <c r="H40" s="99"/>
      <c r="I40" s="168"/>
      <c r="J40" s="99"/>
      <c r="K40" s="158"/>
      <c r="L40" s="158"/>
      <c r="M40" s="123"/>
    </row>
    <row r="41" spans="1:13" x14ac:dyDescent="0.25">
      <c r="A41" s="98">
        <v>28</v>
      </c>
      <c r="B41" s="98"/>
      <c r="C41" s="99">
        <f>'[1]תהליך קו בוצה'!T29</f>
        <v>229</v>
      </c>
      <c r="D41" s="99"/>
      <c r="E41" s="188"/>
      <c r="F41" s="99"/>
      <c r="G41" s="174"/>
      <c r="H41" s="99"/>
      <c r="I41" s="168"/>
      <c r="J41" s="99"/>
      <c r="K41" s="158"/>
      <c r="L41" s="158"/>
      <c r="M41" s="123"/>
    </row>
    <row r="42" spans="1:13" x14ac:dyDescent="0.25">
      <c r="A42" s="98">
        <v>29</v>
      </c>
      <c r="B42" s="98"/>
      <c r="C42" s="62">
        <f>'[1]תהליך קו בוצה'!T30</f>
        <v>182</v>
      </c>
      <c r="D42" s="99"/>
      <c r="E42" s="189"/>
      <c r="F42" s="99"/>
      <c r="G42" s="172"/>
      <c r="H42" s="99"/>
      <c r="I42" s="168"/>
      <c r="J42" s="99"/>
      <c r="K42" s="158"/>
      <c r="L42" s="158"/>
      <c r="M42" s="123"/>
    </row>
    <row r="43" spans="1:13" x14ac:dyDescent="0.25">
      <c r="A43" s="98">
        <v>30</v>
      </c>
      <c r="B43" s="98"/>
      <c r="C43" s="99">
        <f>'[1]תהליך קו בוצה'!T31</f>
        <v>381</v>
      </c>
      <c r="D43" s="99"/>
      <c r="E43" s="189">
        <v>3.7999999999999999E-2</v>
      </c>
      <c r="F43" s="99"/>
      <c r="G43" s="172">
        <v>0.76400000000000001</v>
      </c>
      <c r="H43" s="99"/>
      <c r="I43" s="168">
        <f>100%-G43</f>
        <v>0.23599999999999999</v>
      </c>
      <c r="J43" s="99"/>
      <c r="K43" s="158"/>
      <c r="L43" s="158"/>
      <c r="M43" s="123"/>
    </row>
    <row r="44" spans="1:13" x14ac:dyDescent="0.25">
      <c r="A44" s="98">
        <v>31</v>
      </c>
      <c r="B44" s="98"/>
      <c r="C44" s="62">
        <f>'[1]תהליך קו בוצה'!T32</f>
        <v>192</v>
      </c>
      <c r="D44" s="99"/>
      <c r="E44" s="189"/>
      <c r="F44" s="99"/>
      <c r="G44" s="99"/>
      <c r="H44" s="99"/>
      <c r="I44" s="99"/>
      <c r="J44" s="99"/>
      <c r="K44" s="158"/>
      <c r="L44" s="158"/>
      <c r="M44" s="123"/>
    </row>
    <row r="45" spans="1:13" x14ac:dyDescent="0.25">
      <c r="A45" s="67" t="s">
        <v>14</v>
      </c>
      <c r="B45" s="100"/>
      <c r="C45" s="100">
        <f>COUNT(C14:C44)</f>
        <v>31</v>
      </c>
      <c r="D45" s="100"/>
      <c r="E45" s="100">
        <f>COUNT(E14:E44)</f>
        <v>5</v>
      </c>
      <c r="F45" s="100"/>
      <c r="G45" s="100">
        <f>COUNT(G14:G44)</f>
        <v>5</v>
      </c>
      <c r="H45" s="100"/>
      <c r="I45" s="100">
        <f>COUNT(I14:I44)</f>
        <v>5</v>
      </c>
      <c r="J45" s="100"/>
      <c r="K45" s="100">
        <f>COUNT(K14:K44)</f>
        <v>0</v>
      </c>
      <c r="L45" s="100"/>
      <c r="M45" s="123"/>
    </row>
    <row r="46" spans="1:13" x14ac:dyDescent="0.25">
      <c r="A46" s="101" t="s">
        <v>234</v>
      </c>
      <c r="B46" s="100"/>
      <c r="C46" s="68">
        <f>AVERAGE(C14:C44)</f>
        <v>416.38709677419354</v>
      </c>
      <c r="D46" s="100"/>
      <c r="E46" s="68">
        <f>AVERAGE(E14:E44)</f>
        <v>4.02E-2</v>
      </c>
      <c r="F46" s="100"/>
      <c r="G46" s="68">
        <f>AVERAGE(G14:G44)</f>
        <v>0.78039999999999998</v>
      </c>
      <c r="H46" s="100"/>
      <c r="I46" s="68">
        <f>AVERAGE(I14:I44)</f>
        <v>0.21959999999999996</v>
      </c>
      <c r="J46" s="100"/>
      <c r="K46" s="68" t="e">
        <f>AVERAGE(K14:K44)</f>
        <v>#DIV/0!</v>
      </c>
      <c r="L46" s="100"/>
      <c r="M46" s="123"/>
    </row>
    <row r="47" spans="1:13" x14ac:dyDescent="0.25">
      <c r="A47" s="101" t="s">
        <v>16</v>
      </c>
      <c r="B47" s="100"/>
      <c r="C47" s="100">
        <f>MAX(C14:C44)</f>
        <v>688</v>
      </c>
      <c r="D47" s="100"/>
      <c r="E47" s="100">
        <f>MAX(E14:E44)</f>
        <v>4.2000000000000003E-2</v>
      </c>
      <c r="F47" s="100"/>
      <c r="G47" s="100">
        <f>MAX(G14:G44)</f>
        <v>0.79400000000000004</v>
      </c>
      <c r="H47" s="100"/>
      <c r="I47" s="100">
        <f>MAX(I14:I44)</f>
        <v>0.23599999999999999</v>
      </c>
      <c r="J47" s="100"/>
      <c r="K47" s="100">
        <f>MAX(K14:K44)</f>
        <v>0</v>
      </c>
      <c r="L47" s="100"/>
      <c r="M47" s="123"/>
    </row>
    <row r="48" spans="1:13" x14ac:dyDescent="0.25">
      <c r="A48" s="101" t="s">
        <v>15</v>
      </c>
      <c r="B48" s="100"/>
      <c r="C48" s="100">
        <f>MIN(C14:C44)</f>
        <v>141</v>
      </c>
      <c r="D48" s="100"/>
      <c r="E48" s="100">
        <f>MIN(E14:E44)</f>
        <v>3.7999999999999999E-2</v>
      </c>
      <c r="F48" s="100"/>
      <c r="G48" s="100">
        <f>MIN(G14:G44)</f>
        <v>0.76400000000000001</v>
      </c>
      <c r="H48" s="100"/>
      <c r="I48" s="100">
        <f>MIN(I14:I44)</f>
        <v>0.20599999999999996</v>
      </c>
      <c r="J48" s="100"/>
      <c r="K48" s="100">
        <f>MIN(K14:K44)</f>
        <v>0</v>
      </c>
      <c r="L48" s="100"/>
      <c r="M48" s="123"/>
    </row>
    <row r="49" spans="1:13" x14ac:dyDescent="0.25">
      <c r="A49" s="123"/>
      <c r="B49" s="123"/>
      <c r="C49" s="123"/>
      <c r="D49" s="123"/>
      <c r="E49" s="123"/>
      <c r="F49" s="123"/>
      <c r="G49" s="123"/>
      <c r="H49" s="123"/>
      <c r="I49" s="123"/>
      <c r="J49" s="123"/>
      <c r="K49" s="123"/>
      <c r="L49" s="123"/>
      <c r="M49" s="123"/>
    </row>
    <row r="50" spans="1:13" x14ac:dyDescent="0.25">
      <c r="A50" s="123"/>
      <c r="B50" s="123"/>
      <c r="C50" s="123"/>
      <c r="D50" s="123"/>
      <c r="E50" s="123"/>
      <c r="F50" s="123"/>
      <c r="G50" s="123"/>
      <c r="H50" s="123"/>
      <c r="I50" s="123"/>
      <c r="J50" s="123"/>
      <c r="K50" s="123"/>
      <c r="L50" s="123"/>
      <c r="M50" s="123"/>
    </row>
  </sheetData>
  <sheetProtection password="81FA" sheet="1" selectLockedCells="1"/>
  <mergeCells count="25">
    <mergeCell ref="C6:D6"/>
    <mergeCell ref="E6:F6"/>
    <mergeCell ref="G6:H6"/>
    <mergeCell ref="I6:J6"/>
    <mergeCell ref="K6:L6"/>
    <mergeCell ref="C4:D4"/>
    <mergeCell ref="E4:F4"/>
    <mergeCell ref="G4:H4"/>
    <mergeCell ref="I4:J4"/>
    <mergeCell ref="K4:L4"/>
    <mergeCell ref="C8:D8"/>
    <mergeCell ref="E8:F8"/>
    <mergeCell ref="G8:H8"/>
    <mergeCell ref="I8:J8"/>
    <mergeCell ref="K8:L8"/>
    <mergeCell ref="C5:D5"/>
    <mergeCell ref="E5:F5"/>
    <mergeCell ref="G5:H5"/>
    <mergeCell ref="I5:J5"/>
    <mergeCell ref="K5:L5"/>
    <mergeCell ref="C7:D7"/>
    <mergeCell ref="E7:F7"/>
    <mergeCell ref="G7:H7"/>
    <mergeCell ref="I7:J7"/>
    <mergeCell ref="K7:L7"/>
  </mergeCells>
  <phoneticPr fontId="21" type="noConversion"/>
  <conditionalFormatting sqref="C45:L45">
    <cfRule type="cellIs" dxfId="1478" priority="1" stopIfTrue="1" operator="lessThan">
      <formula>C$8</formula>
    </cfRule>
  </conditionalFormatting>
  <conditionalFormatting sqref="C46 E46 G46 I46 K46">
    <cfRule type="cellIs" dxfId="1477" priority="2" stopIfTrue="1" operator="greaterThan">
      <formula>$C$6</formula>
    </cfRule>
  </conditionalFormatting>
  <dataValidations count="1">
    <dataValidation type="list" allowBlank="1" showInputMessage="1" showErrorMessage="1" error="יש לבחור ערך מתוך הרשימה" sqref="D14:D44 L14:L44 F14:F44 H14:H44 J14:J44" xr:uid="{00000000-0002-0000-0800-000000000000}">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המט"ש'!Print_Area</vt:lpstr>
      <vt:lpstr>'נק'' ב- קולחין במוצא מט''''ש-אימות'!Print_Area</vt:lpstr>
      <vt:lpstr>'נק'' ד-קולחין אל הנחל-אימות'!Print_Area</vt:lpstr>
      <vt:lpstr>'נק'' ד-קולחין המוזרמים אל הנחל'!Print_Area</vt:lpstr>
      <vt:lpstr>'נק'' ב- קולחין במוצא המט"ש'!Print_Titles</vt:lpstr>
      <vt:lpstr>'נק'' ב- קולחין במוצא מט''''ש-אימות'!Print_Titles</vt:lpstr>
      <vt:lpstr>'נק'' ד-קולחין אל הנחל-אימות'!Print_Titles</vt:lpstr>
      <vt:lpstr>'נק'' ד-קולחין המוזרמים אל הנחל'!Print_Titles</vt:lpstr>
      <vt:lpstr>'נקודה א- שפכים '!Print_Titles</vt:lpstr>
      <vt:lpstr>'נקודה ז - בוצה לאחר סיום טיפול'!Print_Titles</vt:lpstr>
      <vt:lpstr>ךשנד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Lenovo</cp:lastModifiedBy>
  <cp:lastPrinted>2007-03-19T08:31:08Z</cp:lastPrinted>
  <dcterms:created xsi:type="dcterms:W3CDTF">2002-08-29T07:01:57Z</dcterms:created>
  <dcterms:modified xsi:type="dcterms:W3CDTF">2022-02-28T15:57:20Z</dcterms:modified>
</cp:coreProperties>
</file>